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FF91AE46-8AEA-4D07-980B-A952E614C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40-1" sheetId="1" r:id="rId1"/>
    <sheet name="calc lbs rebar" sheetId="2" r:id="rId2"/>
    <sheet name="540-2B" sheetId="3" r:id="rId3"/>
    <sheet name="540-3 &amp; 540-4" sheetId="4" r:id="rId4"/>
    <sheet name="540-14" sheetId="5" r:id="rId5"/>
    <sheet name="540-17" sheetId="6" r:id="rId6"/>
  </sheets>
  <definedNames>
    <definedName name="_xlnm.Print_Area" localSheetId="0">'540-1'!$B$3:$F$28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F3" i="2"/>
  <c r="B4" i="2"/>
  <c r="F4" i="2"/>
  <c r="B5" i="2"/>
  <c r="F5" i="2"/>
  <c r="B6" i="2"/>
  <c r="F6" i="2"/>
  <c r="B8" i="2"/>
  <c r="F8" i="2"/>
  <c r="B9" i="2"/>
  <c r="F9" i="2"/>
  <c r="B10" i="2"/>
  <c r="F10" i="2"/>
  <c r="B11" i="2"/>
  <c r="F11" i="2"/>
  <c r="B13" i="2"/>
  <c r="F13" i="2"/>
  <c r="B14" i="2"/>
  <c r="F14" i="2"/>
  <c r="B15" i="2"/>
  <c r="F15" i="2"/>
  <c r="B16" i="2"/>
  <c r="F16" i="2"/>
  <c r="B17" i="2"/>
  <c r="F17" i="2"/>
  <c r="B18" i="2"/>
  <c r="F18" i="2"/>
  <c r="F20" i="2"/>
  <c r="B21" i="2"/>
  <c r="F21" i="2"/>
  <c r="B22" i="2"/>
  <c r="F22" i="2" s="1"/>
  <c r="B23" i="2"/>
  <c r="F23" i="2"/>
  <c r="B25" i="2"/>
  <c r="F25" i="2" s="1"/>
  <c r="B26" i="2"/>
  <c r="F26" i="2"/>
  <c r="B28" i="2"/>
  <c r="F28" i="2" s="1"/>
  <c r="F30" i="2"/>
  <c r="F32" i="2" l="1"/>
</calcChain>
</file>

<file path=xl/sharedStrings.xml><?xml version="1.0" encoding="utf-8"?>
<sst xmlns="http://schemas.openxmlformats.org/spreadsheetml/2006/main" count="239" uniqueCount="112">
  <si>
    <t>BAR</t>
  </si>
  <si>
    <t>NO.</t>
  </si>
  <si>
    <t>SIZE</t>
  </si>
  <si>
    <t>SHAPE</t>
  </si>
  <si>
    <t>#6</t>
  </si>
  <si>
    <t>#4</t>
  </si>
  <si>
    <t>#5</t>
  </si>
  <si>
    <t>LENGTH (FT.)</t>
  </si>
  <si>
    <t>EPOXY COATED</t>
  </si>
  <si>
    <t>REINFORCEMENT BARS,</t>
  </si>
  <si>
    <t>CU YD</t>
  </si>
  <si>
    <t>POUND</t>
  </si>
  <si>
    <t xml:space="preserve">REINFORCEMENT BARS DESIGNATED (E) SHALL BE </t>
  </si>
  <si>
    <t>WEIGHT (LBS.)</t>
  </si>
  <si>
    <t>WT/FT</t>
  </si>
  <si>
    <t>REINFORCEMENT BARS (E)</t>
  </si>
  <si>
    <t>CONCRETE BOX</t>
  </si>
  <si>
    <t>CULVERT</t>
  </si>
  <si>
    <t>#8</t>
  </si>
  <si>
    <t>a (E)</t>
  </si>
  <si>
    <t>d (E)</t>
  </si>
  <si>
    <t>h (E)</t>
  </si>
  <si>
    <t>v (E)</t>
  </si>
  <si>
    <t>BILL OF MATERIALS - TOTAL BOTH ENDS</t>
  </si>
  <si>
    <t>#7</t>
  </si>
  <si>
    <r>
      <t>w</t>
    </r>
    <r>
      <rPr>
        <vertAlign val="subscript"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(E)</t>
    </r>
  </si>
  <si>
    <t>z (E)</t>
  </si>
  <si>
    <t>STIRRUPS</t>
  </si>
  <si>
    <r>
      <t xml:space="preserve">a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</si>
  <si>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r>
      <t xml:space="preserve">a 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>(E)</t>
    </r>
  </si>
  <si>
    <r>
      <t xml:space="preserve">a </t>
    </r>
    <r>
      <rPr>
        <vertAlign val="subscript"/>
        <sz val="12"/>
        <color indexed="10"/>
        <rFont val="Arial"/>
        <family val="2"/>
      </rPr>
      <t xml:space="preserve">3 </t>
    </r>
    <r>
      <rPr>
        <sz val="12"/>
        <color indexed="10"/>
        <rFont val="Arial"/>
        <family val="2"/>
      </rPr>
      <t>(E)</t>
    </r>
  </si>
  <si>
    <r>
      <t xml:space="preserve">d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</si>
  <si>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r>
      <t xml:space="preserve">d 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>(E)</t>
    </r>
  </si>
  <si>
    <r>
      <t xml:space="preserve">d </t>
    </r>
    <r>
      <rPr>
        <vertAlign val="subscript"/>
        <sz val="12"/>
        <color indexed="10"/>
        <rFont val="Arial"/>
        <family val="2"/>
      </rPr>
      <t xml:space="preserve">3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</si>
  <si>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</si>
  <si>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</si>
  <si>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3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</si>
  <si>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4 </t>
    </r>
    <r>
      <rPr>
        <sz val="12"/>
        <color indexed="10"/>
        <rFont val="Arial"/>
        <family val="2"/>
      </rPr>
      <t>(E)</t>
    </r>
  </si>
  <si>
    <r>
      <t xml:space="preserve">h </t>
    </r>
    <r>
      <rPr>
        <vertAlign val="subscript"/>
        <sz val="12"/>
        <color indexed="10"/>
        <rFont val="Arial"/>
        <family val="2"/>
      </rPr>
      <t xml:space="preserve">5 </t>
    </r>
    <r>
      <rPr>
        <sz val="12"/>
        <color indexed="10"/>
        <rFont val="Arial"/>
        <family val="2"/>
      </rPr>
      <t>(E)</t>
    </r>
  </si>
  <si>
    <r>
      <t xml:space="preserve">v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</si>
  <si>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r>
      <t xml:space="preserve">v </t>
    </r>
    <r>
      <rPr>
        <vertAlign val="subscript"/>
        <sz val="12"/>
        <color indexed="10"/>
        <rFont val="Arial"/>
        <family val="2"/>
      </rPr>
      <t xml:space="preserve">2 </t>
    </r>
    <r>
      <rPr>
        <sz val="12"/>
        <color indexed="10"/>
        <rFont val="Arial"/>
        <family val="2"/>
      </rPr>
      <t>(E)</t>
    </r>
  </si>
  <si>
    <r>
      <t xml:space="preserve">v </t>
    </r>
    <r>
      <rPr>
        <vertAlign val="subscript"/>
        <sz val="12"/>
        <color indexed="10"/>
        <rFont val="Arial"/>
        <family val="2"/>
      </rPr>
      <t xml:space="preserve">3 </t>
    </r>
    <r>
      <rPr>
        <sz val="12"/>
        <color indexed="10"/>
        <rFont val="Arial"/>
        <family val="2"/>
      </rPr>
      <t>(E)</t>
    </r>
  </si>
  <si>
    <r>
      <t xml:space="preserve">w </t>
    </r>
    <r>
      <rPr>
        <vertAlign val="subscript"/>
        <sz val="12"/>
        <color indexed="10"/>
        <rFont val="Arial"/>
        <family val="2"/>
      </rPr>
      <t xml:space="preserve">1 </t>
    </r>
    <r>
      <rPr>
        <sz val="12"/>
        <color indexed="10"/>
        <rFont val="Arial"/>
        <family val="2"/>
      </rPr>
      <t>(E)</t>
    </r>
  </si>
  <si>
    <t>BILL OF MATERIAL    SN 006-2573</t>
  </si>
  <si>
    <t>BILL OF MATERIALS</t>
  </si>
  <si>
    <t>EXPANSION BOLTS</t>
  </si>
  <si>
    <t>EACH</t>
  </si>
  <si>
    <t xml:space="preserve">d </t>
  </si>
  <si>
    <t xml:space="preserve">h </t>
  </si>
  <si>
    <t xml:space="preserve">v </t>
  </si>
  <si>
    <t xml:space="preserve">s </t>
  </si>
  <si>
    <t xml:space="preserve">z </t>
  </si>
  <si>
    <t>CONCRETE REMOVAL</t>
  </si>
  <si>
    <t>REINFORCEMENT BARS</t>
  </si>
  <si>
    <t>s</t>
  </si>
  <si>
    <t>d</t>
  </si>
  <si>
    <t>v</t>
  </si>
  <si>
    <t>TABLE FOR ONE (1) HEADWALL</t>
  </si>
  <si>
    <t>CONCRETE HEADWALLS</t>
  </si>
  <si>
    <t>b</t>
  </si>
  <si>
    <r>
      <t xml:space="preserve">a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</si>
  <si>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a </t>
    </r>
    <r>
      <rPr>
        <vertAlign val="subscript"/>
        <sz val="10"/>
        <color indexed="10"/>
        <rFont val="FDOT Vert"/>
        <family val="2"/>
      </rPr>
      <t xml:space="preserve">2 </t>
    </r>
  </si>
  <si>
    <r>
      <t xml:space="preserve">a </t>
    </r>
    <r>
      <rPr>
        <vertAlign val="subscript"/>
        <sz val="10"/>
        <color indexed="10"/>
        <rFont val="FDOT Vert"/>
        <family val="2"/>
      </rPr>
      <t xml:space="preserve">3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</si>
  <si>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</si>
  <si>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2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</si>
  <si>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3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</si>
  <si>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4 </t>
    </r>
  </si>
  <si>
    <r>
      <t xml:space="preserve">h </t>
    </r>
    <r>
      <rPr>
        <vertAlign val="subscript"/>
        <sz val="10"/>
        <color indexed="10"/>
        <rFont val="FDOT Vert"/>
        <family val="2"/>
      </rPr>
      <t xml:space="preserve">6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</si>
  <si>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</si>
  <si>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2 </t>
    </r>
  </si>
  <si>
    <r>
      <t xml:space="preserve">a </t>
    </r>
    <r>
      <rPr>
        <vertAlign val="subscript"/>
        <sz val="10"/>
        <color indexed="10"/>
        <rFont val="FDOT Vert"/>
        <family val="2"/>
      </rPr>
      <t>1</t>
    </r>
  </si>
  <si>
    <r>
      <t xml:space="preserve">h </t>
    </r>
    <r>
      <rPr>
        <vertAlign val="subscript"/>
        <sz val="10"/>
        <color indexed="10"/>
        <rFont val="FDOT Vert"/>
        <family val="2"/>
      </rPr>
      <t>5</t>
    </r>
  </si>
  <si>
    <r>
      <t xml:space="preserve">h </t>
    </r>
    <r>
      <rPr>
        <vertAlign val="subscript"/>
        <sz val="10"/>
        <color indexed="10"/>
        <rFont val="FDOT Vert"/>
        <family val="2"/>
      </rPr>
      <t>6</t>
    </r>
  </si>
  <si>
    <r>
      <t xml:space="preserve">h </t>
    </r>
    <r>
      <rPr>
        <vertAlign val="subscript"/>
        <sz val="10"/>
        <color indexed="10"/>
        <rFont val="FDOT Vert"/>
        <family val="2"/>
      </rPr>
      <t>7</t>
    </r>
  </si>
  <si>
    <r>
      <t xml:space="preserve">h </t>
    </r>
    <r>
      <rPr>
        <vertAlign val="subscript"/>
        <sz val="10"/>
        <color indexed="10"/>
        <rFont val="FDOT Vert"/>
        <family val="2"/>
      </rPr>
      <t>8</t>
    </r>
  </si>
  <si>
    <r>
      <t xml:space="preserve">h </t>
    </r>
    <r>
      <rPr>
        <vertAlign val="subscript"/>
        <sz val="10"/>
        <color indexed="10"/>
        <rFont val="FDOT Vert"/>
        <family val="2"/>
      </rPr>
      <t>9</t>
    </r>
  </si>
  <si>
    <r>
      <t xml:space="preserve">h </t>
    </r>
    <r>
      <rPr>
        <vertAlign val="subscript"/>
        <sz val="10"/>
        <color indexed="10"/>
        <rFont val="FDOT Vert"/>
        <family val="2"/>
      </rPr>
      <t>10</t>
    </r>
  </si>
  <si>
    <r>
      <t xml:space="preserve">h </t>
    </r>
    <r>
      <rPr>
        <vertAlign val="subscript"/>
        <sz val="10"/>
        <color indexed="10"/>
        <rFont val="FDOT Vert"/>
        <family val="2"/>
      </rPr>
      <t>11</t>
    </r>
  </si>
  <si>
    <r>
      <t xml:space="preserve">s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</si>
  <si>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1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</si>
  <si>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2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</si>
  <si>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3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</si>
  <si>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4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</si>
  <si>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5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</si>
  <si>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6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</si>
  <si>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7 </t>
    </r>
    <r>
      <rPr>
        <sz val="10"/>
        <color indexed="10"/>
        <rFont val="FDOT Vert"/>
        <family val="2"/>
      </rPr>
      <t>(E)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</si>
  <si>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8 </t>
    </r>
    <r>
      <rPr>
        <sz val="10"/>
        <color indexed="10"/>
        <rFont val="FDOT Vert"/>
        <family val="2"/>
      </rPr>
      <t>(E)</t>
    </r>
  </si>
  <si>
    <r>
      <t>w</t>
    </r>
    <r>
      <rPr>
        <vertAlign val="subscript"/>
        <sz val="10"/>
        <color indexed="10"/>
        <rFont val="FDOT Vert"/>
        <family val="2"/>
      </rPr>
      <t xml:space="preserve"> </t>
    </r>
  </si>
  <si>
    <r>
      <t xml:space="preserve">w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</si>
  <si>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a </t>
    </r>
    <r>
      <rPr>
        <vertAlign val="subscript"/>
        <sz val="10"/>
        <color indexed="10"/>
        <rFont val="FDOT Vert"/>
        <family val="2"/>
      </rPr>
      <t>2</t>
    </r>
  </si>
  <si>
    <r>
      <t xml:space="preserve">h </t>
    </r>
    <r>
      <rPr>
        <vertAlign val="subscript"/>
        <sz val="10"/>
        <color indexed="10"/>
        <rFont val="FDOT Vert"/>
        <family val="2"/>
      </rPr>
      <t>2</t>
    </r>
  </si>
  <si>
    <r>
      <t xml:space="preserve">h </t>
    </r>
    <r>
      <rPr>
        <vertAlign val="subscript"/>
        <sz val="10"/>
        <color indexed="10"/>
        <rFont val="FDOT Vert"/>
        <family val="2"/>
      </rPr>
      <t>3</t>
    </r>
  </si>
  <si>
    <r>
      <t xml:space="preserve">h </t>
    </r>
    <r>
      <rPr>
        <vertAlign val="subscript"/>
        <sz val="10"/>
        <color indexed="10"/>
        <rFont val="FDOT Vert"/>
        <family val="2"/>
      </rPr>
      <t>4</t>
    </r>
  </si>
  <si>
    <r>
      <t xml:space="preserve">v </t>
    </r>
    <r>
      <rPr>
        <vertAlign val="subscript"/>
        <sz val="10"/>
        <color indexed="10"/>
        <rFont val="FDOT Vert"/>
        <family val="2"/>
      </rPr>
      <t>1</t>
    </r>
  </si>
  <si>
    <r>
      <t xml:space="preserve">b </t>
    </r>
    <r>
      <rPr>
        <vertAlign val="subscript"/>
        <sz val="10"/>
        <color indexed="10"/>
        <rFont val="FDOT Vert"/>
        <family val="2"/>
      </rPr>
      <t xml:space="preserve">1 </t>
    </r>
  </si>
  <si>
    <r>
      <t xml:space="preserve">b </t>
    </r>
    <r>
      <rPr>
        <vertAlign val="subscript"/>
        <sz val="10"/>
        <color indexed="10"/>
        <rFont val="FDOT Vert"/>
        <family val="2"/>
      </rPr>
      <t xml:space="preserve">2 </t>
    </r>
  </si>
  <si>
    <r>
      <t xml:space="preserve">b </t>
    </r>
    <r>
      <rPr>
        <vertAlign val="subscript"/>
        <sz val="10"/>
        <color indexed="10"/>
        <rFont val="FDOT Vert"/>
        <family val="2"/>
      </rPr>
      <t xml:space="preserve">3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</si>
  <si>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3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</si>
  <si>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4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</si>
  <si>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5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</si>
  <si>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6 </t>
    </r>
  </si>
  <si>
    <r>
      <t xml:space="preserve">v </t>
    </r>
    <r>
      <rPr>
        <vertAlign val="subscript"/>
        <sz val="10"/>
        <color indexed="10"/>
        <rFont val="FDOT Vert"/>
        <family val="2"/>
      </rPr>
      <t xml:space="preserve">7 </t>
    </r>
  </si>
  <si>
    <r>
      <t xml:space="preserve">a </t>
    </r>
    <r>
      <rPr>
        <vertAlign val="subscript"/>
        <sz val="10"/>
        <rFont val="Lato"/>
        <family val="2"/>
      </rPr>
      <t xml:space="preserve">1 </t>
    </r>
  </si>
  <si>
    <r>
      <t xml:space="preserve">a </t>
    </r>
    <r>
      <rPr>
        <vertAlign val="subscript"/>
        <sz val="10"/>
        <rFont val="Lato"/>
        <family val="2"/>
      </rPr>
      <t xml:space="preserve">2 </t>
    </r>
  </si>
  <si>
    <r>
      <t xml:space="preserve">a </t>
    </r>
    <r>
      <rPr>
        <vertAlign val="subscript"/>
        <sz val="10"/>
        <rFont val="Lato"/>
        <family val="2"/>
      </rPr>
      <t xml:space="preserve">3 </t>
    </r>
  </si>
  <si>
    <r>
      <t xml:space="preserve">h </t>
    </r>
    <r>
      <rPr>
        <vertAlign val="subscript"/>
        <sz val="10"/>
        <rFont val="Lato"/>
        <family val="2"/>
      </rPr>
      <t xml:space="preserve">1 </t>
    </r>
  </si>
  <si>
    <r>
      <t xml:space="preserve">h </t>
    </r>
    <r>
      <rPr>
        <vertAlign val="subscript"/>
        <sz val="10"/>
        <rFont val="Lato"/>
        <family val="2"/>
      </rPr>
      <t xml:space="preserve">2 </t>
    </r>
  </si>
  <si>
    <r>
      <t xml:space="preserve">h </t>
    </r>
    <r>
      <rPr>
        <vertAlign val="subscript"/>
        <sz val="10"/>
        <rFont val="Lato"/>
        <family val="2"/>
      </rPr>
      <t xml:space="preserve">3 </t>
    </r>
  </si>
  <si>
    <r>
      <t xml:space="preserve">h </t>
    </r>
    <r>
      <rPr>
        <vertAlign val="subscript"/>
        <sz val="10"/>
        <rFont val="Lato"/>
        <family val="2"/>
      </rPr>
      <t xml:space="preserve">4 </t>
    </r>
  </si>
  <si>
    <r>
      <t xml:space="preserve">h </t>
    </r>
    <r>
      <rPr>
        <vertAlign val="subscript"/>
        <sz val="10"/>
        <rFont val="Lato"/>
        <family val="2"/>
      </rPr>
      <t xml:space="preserve">6 </t>
    </r>
  </si>
  <si>
    <r>
      <t xml:space="preserve">v </t>
    </r>
    <r>
      <rPr>
        <vertAlign val="subscript"/>
        <sz val="10"/>
        <rFont val="Lato"/>
        <family val="2"/>
      </rPr>
      <t xml:space="preserve">1 </t>
    </r>
  </si>
  <si>
    <r>
      <t xml:space="preserve">v </t>
    </r>
    <r>
      <rPr>
        <vertAlign val="subscript"/>
        <sz val="10"/>
        <rFont val="Lato"/>
        <family val="2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</si>
</sst>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vertAlign val="subscript"/>
      <sz val="12"/>
      <color indexed="10"/>
      <name val="Arial"/>
      <family val="2"/>
    </font>
    <font>
      <b/>
      <sz val="16"/>
      <name val="FDOT Vert"/>
      <family val="2"/>
    </font>
    <font>
      <b/>
      <sz val="14"/>
      <name val="FDOT Vert"/>
      <family val="2"/>
    </font>
    <font>
      <sz val="10"/>
      <color indexed="10"/>
      <name val="FDOT Vert"/>
      <family val="2"/>
    </font>
    <font>
      <vertAlign val="subscript"/>
      <sz val="10"/>
      <color indexed="10"/>
      <name val="FDOT Vert"/>
      <family val="2"/>
    </font>
    <font>
      <sz val="10"/>
      <name val="FDOT Vert"/>
      <family val="2"/>
    </font>
    <font>
      <b/>
      <sz val="10"/>
      <name val="FDOT Vert"/>
      <family val="2"/>
    </font>
    <font>
      <sz val="10"/>
      <color rgb="FFFF0000"/>
      <name val="FDOT Vert"/>
      <family val="2"/>
    </font>
    <font>
      <sz val="10"/>
      <name val="Lato"/>
      <family val="2"/>
    </font>
    <font>
      <sz val="16"/>
      <name val="Lato"/>
      <family val="2"/>
    </font>
    <font>
      <b/>
      <sz val="16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2"/>
      <name val="Lato"/>
      <family val="2"/>
    </font>
    <font>
      <b/>
      <sz val="10"/>
      <name val="Lato"/>
      <family val="2"/>
    </font>
    <font>
      <sz val="11"/>
      <name val="Lato"/>
      <family val="2"/>
    </font>
    <font>
      <vertAlign val="subscript"/>
      <sz val="10"/>
      <name val="Lato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" fillId="0" borderId="8" xfId="0" applyFont="1" applyBorder="1"/>
    <xf numFmtId="0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" xfId="0" applyFont="1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2" fontId="4" fillId="0" borderId="21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19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1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19</xdr:row>
      <xdr:rowOff>0</xdr:rowOff>
    </xdr:from>
    <xdr:to>
      <xdr:col>5</xdr:col>
      <xdr:colOff>552450</xdr:colOff>
      <xdr:row>19</xdr:row>
      <xdr:rowOff>0</xdr:rowOff>
    </xdr:to>
    <xdr:sp macro="" textlink="">
      <xdr:nvSpPr>
        <xdr:cNvPr id="1103" name="Line 9">
          <a:extLst>
            <a:ext uri="{FF2B5EF4-FFF2-40B4-BE49-F238E27FC236}">
              <a16:creationId xmlns:a16="http://schemas.microsoft.com/office/drawing/2014/main" id="{891B578B-EEA6-43BF-8951-BC33D402285C}"/>
            </a:ext>
          </a:extLst>
        </xdr:cNvPr>
        <xdr:cNvSpPr>
          <a:spLocks noChangeShapeType="1"/>
        </xdr:cNvSpPr>
      </xdr:nvSpPr>
      <xdr:spPr bwMode="auto">
        <a:xfrm flipH="1">
          <a:off x="4429125" y="50101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04" name="Line 21">
          <a:extLst>
            <a:ext uri="{FF2B5EF4-FFF2-40B4-BE49-F238E27FC236}">
              <a16:creationId xmlns:a16="http://schemas.microsoft.com/office/drawing/2014/main" id="{8539CDB0-5441-432D-BB38-377F8F13783A}"/>
            </a:ext>
          </a:extLst>
        </xdr:cNvPr>
        <xdr:cNvSpPr>
          <a:spLocks noChangeShapeType="1"/>
        </xdr:cNvSpPr>
      </xdr:nvSpPr>
      <xdr:spPr bwMode="auto">
        <a:xfrm flipV="1">
          <a:off x="4657725" y="50101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28</xdr:row>
      <xdr:rowOff>0</xdr:rowOff>
    </xdr:from>
    <xdr:to>
      <xdr:col>4</xdr:col>
      <xdr:colOff>552450</xdr:colOff>
      <xdr:row>28</xdr:row>
      <xdr:rowOff>0</xdr:rowOff>
    </xdr:to>
    <xdr:sp macro="" textlink="">
      <xdr:nvSpPr>
        <xdr:cNvPr id="2068" name="Line 9">
          <a:extLst>
            <a:ext uri="{FF2B5EF4-FFF2-40B4-BE49-F238E27FC236}">
              <a16:creationId xmlns:a16="http://schemas.microsoft.com/office/drawing/2014/main" id="{EB27A72E-9B46-4F10-8ED5-4ACEAB76BD24}"/>
            </a:ext>
          </a:extLst>
        </xdr:cNvPr>
        <xdr:cNvSpPr>
          <a:spLocks noChangeShapeType="1"/>
        </xdr:cNvSpPr>
      </xdr:nvSpPr>
      <xdr:spPr bwMode="auto">
        <a:xfrm flipH="1">
          <a:off x="3914775" y="529590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20</xdr:row>
      <xdr:rowOff>0</xdr:rowOff>
    </xdr:from>
    <xdr:to>
      <xdr:col>4</xdr:col>
      <xdr:colOff>552450</xdr:colOff>
      <xdr:row>20</xdr:row>
      <xdr:rowOff>0</xdr:rowOff>
    </xdr:to>
    <xdr:sp macro="" textlink="">
      <xdr:nvSpPr>
        <xdr:cNvPr id="4116" name="Line 9">
          <a:extLst>
            <a:ext uri="{FF2B5EF4-FFF2-40B4-BE49-F238E27FC236}">
              <a16:creationId xmlns:a16="http://schemas.microsoft.com/office/drawing/2014/main" id="{26A1238C-C74C-4C6F-90C1-CFC820CF8FC7}"/>
            </a:ext>
          </a:extLst>
        </xdr:cNvPr>
        <xdr:cNvSpPr>
          <a:spLocks noChangeShapeType="1"/>
        </xdr:cNvSpPr>
      </xdr:nvSpPr>
      <xdr:spPr bwMode="auto">
        <a:xfrm flipH="1">
          <a:off x="4562475" y="377190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18</xdr:row>
      <xdr:rowOff>0</xdr:rowOff>
    </xdr:from>
    <xdr:to>
      <xdr:col>4</xdr:col>
      <xdr:colOff>552450</xdr:colOff>
      <xdr:row>18</xdr:row>
      <xdr:rowOff>0</xdr:rowOff>
    </xdr:to>
    <xdr:sp macro="" textlink="">
      <xdr:nvSpPr>
        <xdr:cNvPr id="5131" name="Line 9">
          <a:extLst>
            <a:ext uri="{FF2B5EF4-FFF2-40B4-BE49-F238E27FC236}">
              <a16:creationId xmlns:a16="http://schemas.microsoft.com/office/drawing/2014/main" id="{6887A98A-6832-4E3A-A8D3-3F9F1CB3E1A8}"/>
            </a:ext>
          </a:extLst>
        </xdr:cNvPr>
        <xdr:cNvSpPr>
          <a:spLocks noChangeShapeType="1"/>
        </xdr:cNvSpPr>
      </xdr:nvSpPr>
      <xdr:spPr bwMode="auto">
        <a:xfrm flipH="1">
          <a:off x="3886200" y="33337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G30"/>
  <sheetViews>
    <sheetView tabSelected="1" zoomScale="50" zoomScaleNormal="50" workbookViewId="0">
      <selection activeCell="E9" sqref="E9"/>
    </sheetView>
  </sheetViews>
  <sheetFormatPr defaultRowHeight="12.75"/>
  <cols>
    <col min="2" max="2" width="9.140625" style="12" customWidth="1"/>
    <col min="3" max="3" width="8.28515625" style="12" customWidth="1"/>
    <col min="4" max="4" width="10.140625" style="12" customWidth="1"/>
    <col min="5" max="5" width="21.42578125" style="13" customWidth="1"/>
    <col min="6" max="6" width="11.7109375" style="12" customWidth="1"/>
  </cols>
  <sheetData>
    <row r="1" spans="1:7" s="25" customFormat="1">
      <c r="B1" s="23"/>
      <c r="C1" s="23"/>
      <c r="D1" s="23"/>
      <c r="E1" s="24"/>
      <c r="F1" s="23"/>
    </row>
    <row r="2" spans="1:7" s="25" customFormat="1" ht="13.5" thickBot="1">
      <c r="A2" s="101"/>
      <c r="B2" s="102"/>
      <c r="C2" s="102"/>
      <c r="D2" s="102"/>
      <c r="E2" s="103"/>
      <c r="F2" s="102"/>
      <c r="G2" s="101"/>
    </row>
    <row r="3" spans="1:7" s="36" customFormat="1" ht="24" customHeight="1" thickBot="1">
      <c r="A3" s="104"/>
      <c r="B3" s="105" t="s">
        <v>44</v>
      </c>
      <c r="C3" s="106"/>
      <c r="D3" s="106"/>
      <c r="E3" s="106"/>
      <c r="F3" s="107"/>
      <c r="G3" s="104"/>
    </row>
    <row r="4" spans="1:7" s="29" customFormat="1" ht="18" customHeight="1" thickBot="1">
      <c r="A4" s="108"/>
      <c r="B4" s="109" t="s">
        <v>0</v>
      </c>
      <c r="C4" s="109" t="s">
        <v>1</v>
      </c>
      <c r="D4" s="109" t="s">
        <v>2</v>
      </c>
      <c r="E4" s="109" t="s">
        <v>7</v>
      </c>
      <c r="F4" s="109" t="s">
        <v>3</v>
      </c>
      <c r="G4" s="108"/>
    </row>
    <row r="5" spans="1:7" s="33" customFormat="1" ht="21.95" customHeight="1">
      <c r="A5" s="108"/>
      <c r="B5" s="138" t="s">
        <v>102</v>
      </c>
      <c r="C5" s="139"/>
      <c r="D5" s="139"/>
      <c r="E5" s="140"/>
      <c r="F5" s="141"/>
      <c r="G5" s="108"/>
    </row>
    <row r="6" spans="1:7" s="33" customFormat="1" ht="21.95" customHeight="1">
      <c r="A6" s="108"/>
      <c r="B6" s="110" t="s">
        <v>103</v>
      </c>
      <c r="C6" s="111"/>
      <c r="D6" s="111"/>
      <c r="E6" s="112"/>
      <c r="F6" s="113"/>
      <c r="G6" s="108"/>
    </row>
    <row r="7" spans="1:7" s="33" customFormat="1" ht="21.95" customHeight="1">
      <c r="A7" s="108"/>
      <c r="B7" s="110" t="s">
        <v>104</v>
      </c>
      <c r="C7" s="111"/>
      <c r="D7" s="111"/>
      <c r="E7" s="112"/>
      <c r="F7" s="113"/>
      <c r="G7" s="108"/>
    </row>
    <row r="8" spans="1:7" s="29" customFormat="1" ht="21.95" customHeight="1">
      <c r="A8" s="108"/>
      <c r="B8" s="110"/>
      <c r="C8" s="111"/>
      <c r="D8" s="111"/>
      <c r="E8" s="112"/>
      <c r="F8" s="113"/>
      <c r="G8" s="108"/>
    </row>
    <row r="9" spans="1:7" s="33" customFormat="1" ht="21.95" customHeight="1">
      <c r="A9" s="108"/>
      <c r="B9" s="110" t="s">
        <v>47</v>
      </c>
      <c r="C9" s="111"/>
      <c r="D9" s="111"/>
      <c r="E9" s="112"/>
      <c r="F9" s="113"/>
      <c r="G9" s="108"/>
    </row>
    <row r="10" spans="1:7" s="29" customFormat="1" ht="21.95" customHeight="1">
      <c r="A10" s="108"/>
      <c r="B10" s="110"/>
      <c r="C10" s="111"/>
      <c r="D10" s="111"/>
      <c r="E10" s="112"/>
      <c r="F10" s="113"/>
      <c r="G10" s="108"/>
    </row>
    <row r="11" spans="1:7" s="33" customFormat="1" ht="21.95" customHeight="1">
      <c r="A11" s="108"/>
      <c r="B11" s="110" t="s">
        <v>48</v>
      </c>
      <c r="C11" s="111"/>
      <c r="D11" s="111"/>
      <c r="E11" s="112"/>
      <c r="F11" s="113"/>
      <c r="G11" s="108"/>
    </row>
    <row r="12" spans="1:7" s="33" customFormat="1" ht="21.95" customHeight="1">
      <c r="A12" s="108"/>
      <c r="B12" s="110" t="s">
        <v>105</v>
      </c>
      <c r="C12" s="111"/>
      <c r="D12" s="111"/>
      <c r="E12" s="112"/>
      <c r="F12" s="113"/>
      <c r="G12" s="108"/>
    </row>
    <row r="13" spans="1:7" s="33" customFormat="1" ht="21.95" customHeight="1">
      <c r="A13" s="108"/>
      <c r="B13" s="110" t="s">
        <v>106</v>
      </c>
      <c r="C13" s="111"/>
      <c r="D13" s="111"/>
      <c r="E13" s="112"/>
      <c r="F13" s="113"/>
      <c r="G13" s="108"/>
    </row>
    <row r="14" spans="1:7" s="35" customFormat="1" ht="21.95" customHeight="1">
      <c r="A14" s="114"/>
      <c r="B14" s="110" t="s">
        <v>107</v>
      </c>
      <c r="C14" s="111"/>
      <c r="D14" s="111"/>
      <c r="E14" s="112"/>
      <c r="F14" s="113"/>
      <c r="G14" s="114"/>
    </row>
    <row r="15" spans="1:7" s="35" customFormat="1" ht="21.95" customHeight="1">
      <c r="A15" s="114"/>
      <c r="B15" s="110" t="s">
        <v>108</v>
      </c>
      <c r="C15" s="111"/>
      <c r="D15" s="111"/>
      <c r="E15" s="112"/>
      <c r="F15" s="113"/>
      <c r="G15" s="114"/>
    </row>
    <row r="16" spans="1:7" s="35" customFormat="1" ht="21.95" customHeight="1">
      <c r="A16" s="114"/>
      <c r="B16" s="110" t="s">
        <v>109</v>
      </c>
      <c r="C16" s="111"/>
      <c r="D16" s="111"/>
      <c r="E16" s="112"/>
      <c r="F16" s="113"/>
      <c r="G16" s="114"/>
    </row>
    <row r="17" spans="1:7" s="35" customFormat="1" ht="21.95" customHeight="1">
      <c r="A17" s="114"/>
      <c r="B17" s="110"/>
      <c r="C17" s="111"/>
      <c r="D17" s="111"/>
      <c r="E17" s="112"/>
      <c r="F17" s="113"/>
      <c r="G17" s="114"/>
    </row>
    <row r="18" spans="1:7" s="35" customFormat="1" ht="21.95" customHeight="1">
      <c r="A18" s="114"/>
      <c r="B18" s="110" t="s">
        <v>49</v>
      </c>
      <c r="C18" s="111"/>
      <c r="D18" s="111"/>
      <c r="E18" s="112"/>
      <c r="F18" s="113"/>
      <c r="G18" s="114"/>
    </row>
    <row r="19" spans="1:7" s="35" customFormat="1" ht="21.95" customHeight="1">
      <c r="A19" s="114"/>
      <c r="B19" s="110" t="s">
        <v>110</v>
      </c>
      <c r="C19" s="111"/>
      <c r="D19" s="111"/>
      <c r="E19" s="112"/>
      <c r="F19" s="113"/>
      <c r="G19" s="114"/>
    </row>
    <row r="20" spans="1:7" s="35" customFormat="1" ht="21.95" customHeight="1">
      <c r="A20" s="114"/>
      <c r="B20" s="110" t="s">
        <v>111</v>
      </c>
      <c r="C20" s="111"/>
      <c r="D20" s="111"/>
      <c r="E20" s="112"/>
      <c r="F20" s="113"/>
      <c r="G20" s="114"/>
    </row>
    <row r="21" spans="1:7" s="35" customFormat="1" ht="21.95" customHeight="1" thickBot="1">
      <c r="A21" s="114"/>
      <c r="B21" s="142"/>
      <c r="C21" s="143"/>
      <c r="D21" s="143"/>
      <c r="E21" s="144"/>
      <c r="F21" s="145"/>
      <c r="G21" s="114"/>
    </row>
    <row r="22" spans="1:7" s="34" customFormat="1" ht="18" customHeight="1">
      <c r="A22" s="114"/>
      <c r="B22" s="115" t="s">
        <v>16</v>
      </c>
      <c r="C22" s="116"/>
      <c r="D22" s="117"/>
      <c r="E22" s="118"/>
      <c r="F22" s="119"/>
      <c r="G22" s="114"/>
    </row>
    <row r="23" spans="1:7" s="34" customFormat="1" ht="18" customHeight="1" thickBot="1">
      <c r="A23" s="114"/>
      <c r="B23" s="120" t="s">
        <v>17</v>
      </c>
      <c r="C23" s="121"/>
      <c r="D23" s="122"/>
      <c r="E23" s="123" t="s">
        <v>10</v>
      </c>
      <c r="F23" s="124"/>
      <c r="G23" s="114"/>
    </row>
    <row r="24" spans="1:7" s="34" customFormat="1" ht="18" customHeight="1" thickBot="1">
      <c r="A24" s="114"/>
      <c r="B24" s="125" t="s">
        <v>53</v>
      </c>
      <c r="C24" s="126"/>
      <c r="D24" s="127"/>
      <c r="E24" s="123" t="s">
        <v>11</v>
      </c>
      <c r="F24" s="119"/>
      <c r="G24" s="114"/>
    </row>
    <row r="25" spans="1:7" s="34" customFormat="1" ht="18" customHeight="1" thickBot="1">
      <c r="A25" s="114"/>
      <c r="B25" s="128" t="s">
        <v>45</v>
      </c>
      <c r="C25" s="129"/>
      <c r="D25" s="130"/>
      <c r="E25" s="131" t="s">
        <v>46</v>
      </c>
      <c r="F25" s="132"/>
      <c r="G25" s="114"/>
    </row>
    <row r="26" spans="1:7" s="39" customFormat="1" ht="18" customHeight="1">
      <c r="A26" s="133"/>
      <c r="B26" s="102"/>
      <c r="C26" s="102"/>
      <c r="D26" s="102"/>
      <c r="E26" s="103"/>
      <c r="F26" s="102"/>
      <c r="G26" s="133"/>
    </row>
    <row r="27" spans="1:7" s="39" customFormat="1" ht="18" customHeight="1">
      <c r="A27" s="133"/>
      <c r="B27" s="134" t="s">
        <v>12</v>
      </c>
      <c r="C27" s="134"/>
      <c r="D27" s="134"/>
      <c r="E27" s="134"/>
      <c r="F27" s="134"/>
      <c r="G27" s="133"/>
    </row>
    <row r="28" spans="1:7" s="39" customFormat="1" ht="18" customHeight="1">
      <c r="A28" s="133"/>
      <c r="B28" s="134" t="s">
        <v>8</v>
      </c>
      <c r="C28" s="134"/>
      <c r="D28" s="134"/>
      <c r="E28" s="134"/>
      <c r="F28" s="134"/>
      <c r="G28" s="133"/>
    </row>
    <row r="29" spans="1:7">
      <c r="A29" s="135"/>
      <c r="B29" s="136"/>
      <c r="C29" s="136"/>
      <c r="D29" s="136"/>
      <c r="E29" s="137"/>
      <c r="F29" s="136"/>
      <c r="G29" s="135"/>
    </row>
    <row r="30" spans="1:7">
      <c r="A30" s="3"/>
      <c r="G30" s="3"/>
    </row>
  </sheetData>
  <mergeCells count="7">
    <mergeCell ref="B3:F3"/>
    <mergeCell ref="B27:F27"/>
    <mergeCell ref="B28:F28"/>
    <mergeCell ref="B25:D25"/>
    <mergeCell ref="B22:D22"/>
    <mergeCell ref="B24:D24"/>
    <mergeCell ref="B23:D23"/>
  </mergeCells>
  <phoneticPr fontId="3" type="noConversion"/>
  <pageMargins left="0.75" right="0.75" top="0.32" bottom="0.53" header="0.23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G36"/>
  <sheetViews>
    <sheetView zoomScale="75" workbookViewId="0">
      <selection activeCell="F3" sqref="F3"/>
    </sheetView>
  </sheetViews>
  <sheetFormatPr defaultRowHeight="12.75"/>
  <cols>
    <col min="1" max="3" width="9.140625" style="3"/>
    <col min="4" max="4" width="21.7109375" style="3" customWidth="1"/>
    <col min="5" max="5" width="19.85546875" style="3" customWidth="1"/>
    <col min="6" max="6" width="20.28515625" style="3" customWidth="1"/>
    <col min="7" max="7" width="9.140625" style="3"/>
  </cols>
  <sheetData>
    <row r="1" spans="1:6" ht="24" thickBot="1">
      <c r="A1" s="90" t="s">
        <v>43</v>
      </c>
      <c r="B1" s="91"/>
      <c r="C1" s="91"/>
      <c r="D1" s="91"/>
      <c r="E1" s="91"/>
      <c r="F1" s="92"/>
    </row>
    <row r="2" spans="1:6" ht="18.75" thickBot="1">
      <c r="A2" s="4" t="s">
        <v>0</v>
      </c>
      <c r="B2" s="4" t="s">
        <v>1</v>
      </c>
      <c r="C2" s="4" t="s">
        <v>2</v>
      </c>
      <c r="D2" s="4" t="s">
        <v>7</v>
      </c>
      <c r="E2" s="4" t="s">
        <v>14</v>
      </c>
      <c r="F2" s="4" t="s">
        <v>13</v>
      </c>
    </row>
    <row r="3" spans="1:6" ht="18">
      <c r="A3" s="30" t="s">
        <v>19</v>
      </c>
      <c r="B3" s="31">
        <f>4*2+7</f>
        <v>15</v>
      </c>
      <c r="C3" s="31" t="s">
        <v>6</v>
      </c>
      <c r="D3" s="32">
        <v>10.666600000000001</v>
      </c>
      <c r="E3" s="16">
        <v>1.0429999999999999</v>
      </c>
      <c r="F3" s="14">
        <f>E3*D3*B3</f>
        <v>166.87895700000001</v>
      </c>
    </row>
    <row r="4" spans="1:6" ht="19.5">
      <c r="A4" s="30" t="s">
        <v>28</v>
      </c>
      <c r="B4" s="31">
        <f>(11+11+21+21)*2</f>
        <v>128</v>
      </c>
      <c r="C4" s="31" t="s">
        <v>18</v>
      </c>
      <c r="D4" s="32">
        <v>12.5</v>
      </c>
      <c r="E4" s="16">
        <v>2.67</v>
      </c>
      <c r="F4" s="15">
        <f>E4*D4*B4</f>
        <v>4272</v>
      </c>
    </row>
    <row r="5" spans="1:6" ht="19.5">
      <c r="A5" s="30" t="s">
        <v>29</v>
      </c>
      <c r="B5" s="31">
        <f>3*2+6</f>
        <v>12</v>
      </c>
      <c r="C5" s="31" t="s">
        <v>5</v>
      </c>
      <c r="D5" s="32">
        <v>10.666600000000001</v>
      </c>
      <c r="E5" s="16">
        <v>0.66800000000000004</v>
      </c>
      <c r="F5" s="15">
        <f t="shared" ref="F5:F17" si="0">E5*D5*B5</f>
        <v>85.503465600000013</v>
      </c>
    </row>
    <row r="6" spans="1:6" ht="19.5">
      <c r="A6" s="30" t="s">
        <v>30</v>
      </c>
      <c r="B6" s="31">
        <f>4*2</f>
        <v>8</v>
      </c>
      <c r="C6" s="31" t="s">
        <v>5</v>
      </c>
      <c r="D6" s="32">
        <v>15.25</v>
      </c>
      <c r="E6" s="16">
        <v>0.66800000000000004</v>
      </c>
      <c r="F6" s="15">
        <f t="shared" si="0"/>
        <v>81.496000000000009</v>
      </c>
    </row>
    <row r="7" spans="1:6" ht="18">
      <c r="A7" s="26"/>
      <c r="B7" s="27"/>
      <c r="C7" s="27"/>
      <c r="D7" s="28"/>
      <c r="E7" s="16"/>
      <c r="F7" s="15"/>
    </row>
    <row r="8" spans="1:6" ht="18">
      <c r="A8" s="30" t="s">
        <v>20</v>
      </c>
      <c r="B8" s="31">
        <f>11*2</f>
        <v>22</v>
      </c>
      <c r="C8" s="31" t="s">
        <v>18</v>
      </c>
      <c r="D8" s="32">
        <v>16.25</v>
      </c>
      <c r="E8" s="16">
        <v>2.67</v>
      </c>
      <c r="F8" s="15">
        <f t="shared" si="0"/>
        <v>954.52499999999986</v>
      </c>
    </row>
    <row r="9" spans="1:6" ht="19.5">
      <c r="A9" s="30" t="s">
        <v>31</v>
      </c>
      <c r="B9" s="31">
        <f>11*2</f>
        <v>22</v>
      </c>
      <c r="C9" s="31" t="s">
        <v>6</v>
      </c>
      <c r="D9" s="32">
        <v>16.75</v>
      </c>
      <c r="E9" s="16">
        <v>1.0429999999999999</v>
      </c>
      <c r="F9" s="15">
        <f t="shared" si="0"/>
        <v>384.34550000000002</v>
      </c>
    </row>
    <row r="10" spans="1:6" ht="19.5">
      <c r="A10" s="30" t="s">
        <v>32</v>
      </c>
      <c r="B10" s="31">
        <f>11*2</f>
        <v>22</v>
      </c>
      <c r="C10" s="31" t="s">
        <v>6</v>
      </c>
      <c r="D10" s="32">
        <v>17.75</v>
      </c>
      <c r="E10" s="16">
        <v>1.0429999999999999</v>
      </c>
      <c r="F10" s="15">
        <f t="shared" si="0"/>
        <v>407.29149999999998</v>
      </c>
    </row>
    <row r="11" spans="1:6" ht="19.5">
      <c r="A11" s="30" t="s">
        <v>33</v>
      </c>
      <c r="B11" s="31">
        <f>11*2</f>
        <v>22</v>
      </c>
      <c r="C11" s="31" t="s">
        <v>6</v>
      </c>
      <c r="D11" s="32">
        <v>18.166599999999999</v>
      </c>
      <c r="E11" s="16">
        <v>1.0429999999999999</v>
      </c>
      <c r="F11" s="15">
        <f t="shared" si="0"/>
        <v>416.85080359999995</v>
      </c>
    </row>
    <row r="12" spans="1:6" ht="18">
      <c r="A12" s="26"/>
      <c r="B12" s="27"/>
      <c r="C12" s="27"/>
      <c r="D12" s="28"/>
      <c r="E12" s="16"/>
      <c r="F12" s="15"/>
    </row>
    <row r="13" spans="1:6" ht="18">
      <c r="A13" s="30" t="s">
        <v>21</v>
      </c>
      <c r="B13" s="31">
        <f>2*6</f>
        <v>12</v>
      </c>
      <c r="C13" s="31" t="s">
        <v>4</v>
      </c>
      <c r="D13" s="32">
        <v>16</v>
      </c>
      <c r="E13" s="16">
        <v>1.502</v>
      </c>
      <c r="F13" s="15">
        <f t="shared" si="0"/>
        <v>288.38400000000001</v>
      </c>
    </row>
    <row r="14" spans="1:6" ht="19.5">
      <c r="A14" s="30" t="s">
        <v>34</v>
      </c>
      <c r="B14" s="31">
        <f>2*6</f>
        <v>12</v>
      </c>
      <c r="C14" s="31" t="s">
        <v>4</v>
      </c>
      <c r="D14" s="32">
        <v>6</v>
      </c>
      <c r="E14" s="16">
        <v>1.502</v>
      </c>
      <c r="F14" s="15">
        <f t="shared" si="0"/>
        <v>108.14400000000001</v>
      </c>
    </row>
    <row r="15" spans="1:6" ht="19.5">
      <c r="A15" s="30" t="s">
        <v>35</v>
      </c>
      <c r="B15" s="31">
        <f>2*2</f>
        <v>4</v>
      </c>
      <c r="C15" s="31" t="s">
        <v>4</v>
      </c>
      <c r="D15" s="32">
        <v>15.25</v>
      </c>
      <c r="E15" s="16">
        <v>1.502</v>
      </c>
      <c r="F15" s="15">
        <f t="shared" si="0"/>
        <v>91.622</v>
      </c>
    </row>
    <row r="16" spans="1:6" ht="19.5">
      <c r="A16" s="30" t="s">
        <v>36</v>
      </c>
      <c r="B16" s="31">
        <f>4*2</f>
        <v>8</v>
      </c>
      <c r="C16" s="31" t="s">
        <v>24</v>
      </c>
      <c r="D16" s="32">
        <v>15.25</v>
      </c>
      <c r="E16" s="16">
        <v>2.044</v>
      </c>
      <c r="F16" s="15">
        <f t="shared" si="0"/>
        <v>249.36799999999999</v>
      </c>
    </row>
    <row r="17" spans="1:7" ht="19.5">
      <c r="A17" s="30" t="s">
        <v>37</v>
      </c>
      <c r="B17" s="31">
        <f>2*(7+1+1+1)</f>
        <v>20</v>
      </c>
      <c r="C17" s="31" t="s">
        <v>5</v>
      </c>
      <c r="D17" s="32">
        <v>6.5</v>
      </c>
      <c r="E17" s="16">
        <v>0.66800000000000004</v>
      </c>
      <c r="F17" s="15">
        <f t="shared" si="0"/>
        <v>86.84</v>
      </c>
    </row>
    <row r="18" spans="1:7" ht="19.5">
      <c r="A18" s="30" t="s">
        <v>38</v>
      </c>
      <c r="B18" s="31">
        <f>2*(7+1+1+1)</f>
        <v>20</v>
      </c>
      <c r="C18" s="31" t="s">
        <v>5</v>
      </c>
      <c r="D18" s="32">
        <v>15</v>
      </c>
      <c r="E18" s="16">
        <v>0.66800000000000004</v>
      </c>
      <c r="F18" s="15">
        <f>E18*D18*B18</f>
        <v>200.40000000000003</v>
      </c>
    </row>
    <row r="19" spans="1:7" ht="18">
      <c r="A19" s="30"/>
      <c r="B19" s="31"/>
      <c r="C19" s="31"/>
      <c r="D19" s="32"/>
      <c r="E19" s="16"/>
      <c r="F19" s="15"/>
    </row>
    <row r="20" spans="1:7" ht="18">
      <c r="A20" s="30" t="s">
        <v>22</v>
      </c>
      <c r="B20" s="31">
        <v>56</v>
      </c>
      <c r="C20" s="31" t="s">
        <v>5</v>
      </c>
      <c r="D20" s="32">
        <v>6.25</v>
      </c>
      <c r="E20" s="16">
        <v>0.66800000000000004</v>
      </c>
      <c r="F20" s="15">
        <f>E20*D20*B20</f>
        <v>233.79999999999998</v>
      </c>
    </row>
    <row r="21" spans="1:7" ht="19.5">
      <c r="A21" s="30" t="s">
        <v>39</v>
      </c>
      <c r="B21" s="31">
        <f>2*2*2</f>
        <v>8</v>
      </c>
      <c r="C21" s="31" t="s">
        <v>6</v>
      </c>
      <c r="D21" s="32">
        <v>9.25</v>
      </c>
      <c r="E21" s="16">
        <v>1.0429999999999999</v>
      </c>
      <c r="F21" s="15">
        <f>E21*D21*B21</f>
        <v>77.181999999999988</v>
      </c>
    </row>
    <row r="22" spans="1:7" ht="19.5">
      <c r="A22" s="30" t="s">
        <v>40</v>
      </c>
      <c r="B22" s="31">
        <f>2*(16+7)</f>
        <v>46</v>
      </c>
      <c r="C22" s="31" t="s">
        <v>4</v>
      </c>
      <c r="D22" s="32">
        <v>5.5833300000000001</v>
      </c>
      <c r="E22" s="16">
        <v>1.502</v>
      </c>
      <c r="F22" s="15">
        <f>E22*D22*B22</f>
        <v>385.76343636000001</v>
      </c>
    </row>
    <row r="23" spans="1:7" ht="19.5">
      <c r="A23" s="30" t="s">
        <v>41</v>
      </c>
      <c r="B23" s="31">
        <f>2*(16+7)</f>
        <v>46</v>
      </c>
      <c r="C23" s="31" t="s">
        <v>6</v>
      </c>
      <c r="D23" s="32">
        <v>6.25</v>
      </c>
      <c r="E23" s="16">
        <v>1.0429999999999999</v>
      </c>
      <c r="F23" s="15">
        <f>E23*D23*B23</f>
        <v>299.86250000000001</v>
      </c>
    </row>
    <row r="24" spans="1:7" ht="18">
      <c r="A24" s="26"/>
      <c r="B24" s="27"/>
      <c r="C24" s="27"/>
      <c r="D24" s="28"/>
      <c r="E24" s="16"/>
      <c r="F24" s="15"/>
    </row>
    <row r="25" spans="1:7" ht="19.5">
      <c r="A25" s="30" t="s">
        <v>25</v>
      </c>
      <c r="B25" s="31">
        <f>2*5</f>
        <v>10</v>
      </c>
      <c r="C25" s="31" t="s">
        <v>6</v>
      </c>
      <c r="D25" s="32">
        <v>18</v>
      </c>
      <c r="E25" s="16">
        <v>1.0429999999999999</v>
      </c>
      <c r="F25" s="15">
        <f>E25*D25*B25</f>
        <v>187.73999999999998</v>
      </c>
    </row>
    <row r="26" spans="1:7" ht="19.5">
      <c r="A26" s="30" t="s">
        <v>42</v>
      </c>
      <c r="B26" s="31">
        <f>2*5</f>
        <v>10</v>
      </c>
      <c r="C26" s="31" t="s">
        <v>6</v>
      </c>
      <c r="D26" s="32">
        <v>10</v>
      </c>
      <c r="E26" s="16">
        <v>1.0429999999999999</v>
      </c>
      <c r="F26" s="15">
        <f>E26*D26*B26</f>
        <v>104.3</v>
      </c>
    </row>
    <row r="27" spans="1:7" ht="18">
      <c r="A27" s="26"/>
      <c r="B27" s="27"/>
      <c r="C27" s="27"/>
      <c r="D27" s="28"/>
      <c r="E27" s="16"/>
      <c r="F27" s="15"/>
    </row>
    <row r="28" spans="1:7" ht="18">
      <c r="A28" s="30" t="s">
        <v>26</v>
      </c>
      <c r="B28" s="31">
        <f>2*(21+7+10+3)</f>
        <v>82</v>
      </c>
      <c r="C28" s="31" t="s">
        <v>5</v>
      </c>
      <c r="D28" s="32">
        <v>6.6665999999999999</v>
      </c>
      <c r="E28" s="16">
        <v>0.66800000000000004</v>
      </c>
      <c r="F28" s="15">
        <f>E28*D28*B28</f>
        <v>365.16968159999999</v>
      </c>
    </row>
    <row r="29" spans="1:7" ht="18">
      <c r="A29" s="30"/>
      <c r="B29" s="31"/>
      <c r="C29" s="31"/>
      <c r="D29" s="32"/>
      <c r="E29" s="16"/>
      <c r="F29" s="15"/>
    </row>
    <row r="30" spans="1:7" ht="18">
      <c r="A30" s="30" t="s">
        <v>27</v>
      </c>
      <c r="B30" s="31">
        <v>28</v>
      </c>
      <c r="C30" s="31" t="s">
        <v>5</v>
      </c>
      <c r="D30" s="32">
        <v>4.6666600000000003</v>
      </c>
      <c r="E30" s="16">
        <v>0.66800000000000004</v>
      </c>
      <c r="F30" s="15">
        <f>E30*D30*B30</f>
        <v>87.285208640000008</v>
      </c>
    </row>
    <row r="31" spans="1:7" ht="18">
      <c r="A31" s="5"/>
      <c r="B31" s="6"/>
      <c r="C31" s="6"/>
      <c r="D31" s="7"/>
      <c r="E31" s="16"/>
      <c r="F31" s="8"/>
    </row>
    <row r="32" spans="1:7" s="2" customFormat="1" ht="18.75" thickBot="1">
      <c r="A32" s="17" t="s">
        <v>15</v>
      </c>
      <c r="B32" s="18"/>
      <c r="C32" s="19"/>
      <c r="D32" s="20"/>
      <c r="E32" s="21" t="s">
        <v>11</v>
      </c>
      <c r="F32" s="22">
        <f>SUM(F3:F30)</f>
        <v>9534.7520527999986</v>
      </c>
      <c r="G32" s="1"/>
    </row>
    <row r="33" spans="1:6" ht="18">
      <c r="A33" s="9"/>
      <c r="B33" s="9"/>
      <c r="C33" s="9"/>
      <c r="D33" s="10"/>
      <c r="E33" s="10"/>
      <c r="F33" s="9"/>
    </row>
    <row r="34" spans="1:6" ht="18">
      <c r="A34" s="11" t="s">
        <v>12</v>
      </c>
      <c r="B34" s="9"/>
      <c r="C34" s="9"/>
      <c r="D34" s="10"/>
      <c r="E34" s="10"/>
      <c r="F34" s="9"/>
    </row>
    <row r="35" spans="1:6" ht="18">
      <c r="A35" s="11" t="s">
        <v>8</v>
      </c>
      <c r="B35" s="9"/>
      <c r="C35" s="9"/>
      <c r="D35" s="10"/>
      <c r="E35" s="10"/>
      <c r="F35" s="9"/>
    </row>
    <row r="36" spans="1:6" ht="18">
      <c r="A36" s="9"/>
      <c r="B36" s="9"/>
      <c r="C36" s="9"/>
      <c r="D36" s="10"/>
      <c r="E36" s="10"/>
      <c r="F36" s="9"/>
    </row>
  </sheetData>
  <mergeCells count="1">
    <mergeCell ref="A1:F1"/>
  </mergeCells>
  <phoneticPr fontId="3" type="noConversion"/>
  <pageMargins left="0.37" right="0.42" top="0.35" bottom="0.5" header="0.3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E51"/>
  <sheetViews>
    <sheetView workbookViewId="0">
      <selection activeCell="A42" sqref="A42:C42"/>
    </sheetView>
  </sheetViews>
  <sheetFormatPr defaultRowHeight="12.75"/>
  <cols>
    <col min="1" max="1" width="6.85546875" customWidth="1"/>
    <col min="2" max="2" width="6.28515625" customWidth="1"/>
    <col min="3" max="3" width="14.85546875" customWidth="1"/>
    <col min="4" max="4" width="22.42578125" customWidth="1"/>
    <col min="5" max="5" width="11.5703125" customWidth="1"/>
  </cols>
  <sheetData>
    <row r="1" spans="1:5">
      <c r="A1" s="23"/>
      <c r="B1" s="23"/>
      <c r="C1" s="23"/>
      <c r="D1" s="24"/>
      <c r="E1" s="23"/>
    </row>
    <row r="2" spans="1:5" ht="13.5" thickBot="1">
      <c r="A2" s="23"/>
      <c r="B2" s="23"/>
      <c r="C2" s="23"/>
      <c r="D2" s="24"/>
      <c r="E2" s="23"/>
    </row>
    <row r="3" spans="1:5" ht="21" thickBot="1">
      <c r="A3" s="78" t="s">
        <v>44</v>
      </c>
      <c r="B3" s="79"/>
      <c r="C3" s="79"/>
      <c r="D3" s="79"/>
      <c r="E3" s="80"/>
    </row>
    <row r="4" spans="1:5" ht="18.75" thickBot="1">
      <c r="A4" s="40" t="s">
        <v>0</v>
      </c>
      <c r="B4" s="40" t="s">
        <v>1</v>
      </c>
      <c r="C4" s="40" t="s">
        <v>2</v>
      </c>
      <c r="D4" s="40" t="s">
        <v>7</v>
      </c>
      <c r="E4" s="40" t="s">
        <v>3</v>
      </c>
    </row>
    <row r="5" spans="1:5">
      <c r="A5" s="54"/>
      <c r="B5" s="55"/>
      <c r="C5" s="55"/>
      <c r="D5" s="56"/>
      <c r="E5" s="57"/>
    </row>
    <row r="6" spans="1:5" ht="15.75">
      <c r="A6" s="41" t="s">
        <v>70</v>
      </c>
      <c r="B6" s="42"/>
      <c r="C6" s="42"/>
      <c r="D6" s="43"/>
      <c r="E6" s="44"/>
    </row>
    <row r="7" spans="1:5" ht="15.75">
      <c r="A7" s="41" t="s">
        <v>61</v>
      </c>
      <c r="B7" s="42"/>
      <c r="C7" s="42" t="s">
        <v>5</v>
      </c>
      <c r="D7" s="43"/>
      <c r="E7" s="44"/>
    </row>
    <row r="8" spans="1:5" ht="15.75">
      <c r="A8" s="41" t="s">
        <v>62</v>
      </c>
      <c r="B8" s="42"/>
      <c r="C8" s="42"/>
      <c r="D8" s="43"/>
      <c r="E8" s="44"/>
    </row>
    <row r="9" spans="1:5">
      <c r="A9" s="45"/>
      <c r="B9" s="46"/>
      <c r="C9" s="46"/>
      <c r="D9" s="47"/>
      <c r="E9" s="48"/>
    </row>
    <row r="10" spans="1:5">
      <c r="A10" s="41" t="s">
        <v>47</v>
      </c>
      <c r="B10" s="42"/>
      <c r="C10" s="42"/>
      <c r="D10" s="43"/>
      <c r="E10" s="44"/>
    </row>
    <row r="11" spans="1:5">
      <c r="A11" s="45"/>
      <c r="B11" s="46"/>
      <c r="C11" s="46"/>
      <c r="D11" s="47"/>
      <c r="E11" s="44"/>
    </row>
    <row r="12" spans="1:5">
      <c r="A12" s="41" t="s">
        <v>48</v>
      </c>
      <c r="B12" s="42"/>
      <c r="C12" s="42"/>
      <c r="D12" s="43"/>
      <c r="E12" s="44"/>
    </row>
    <row r="13" spans="1:5" ht="15.75">
      <c r="A13" s="41" t="s">
        <v>63</v>
      </c>
      <c r="B13" s="42"/>
      <c r="C13" s="58"/>
      <c r="D13" s="43"/>
      <c r="E13" s="44"/>
    </row>
    <row r="14" spans="1:5" ht="15.75">
      <c r="A14" s="41" t="s">
        <v>65</v>
      </c>
      <c r="B14" s="42"/>
      <c r="C14" s="42"/>
      <c r="D14" s="43"/>
      <c r="E14" s="44"/>
    </row>
    <row r="15" spans="1:5" ht="15.75">
      <c r="A15" s="41" t="s">
        <v>66</v>
      </c>
      <c r="B15" s="42"/>
      <c r="C15" s="42"/>
      <c r="D15" s="43"/>
      <c r="E15" s="44"/>
    </row>
    <row r="16" spans="1:5" ht="15.75">
      <c r="A16" s="41" t="s">
        <v>71</v>
      </c>
      <c r="B16" s="42"/>
      <c r="C16" s="42"/>
      <c r="D16" s="43"/>
      <c r="E16" s="44"/>
    </row>
    <row r="17" spans="1:5" ht="15.75">
      <c r="A17" s="41" t="s">
        <v>72</v>
      </c>
      <c r="B17" s="42"/>
      <c r="C17" s="42"/>
      <c r="D17" s="43"/>
      <c r="E17" s="44"/>
    </row>
    <row r="18" spans="1:5" ht="15.75">
      <c r="A18" s="41" t="s">
        <v>73</v>
      </c>
      <c r="B18" s="42"/>
      <c r="C18" s="42"/>
      <c r="D18" s="43"/>
      <c r="E18" s="44"/>
    </row>
    <row r="19" spans="1:5" ht="15.75">
      <c r="A19" s="41" t="s">
        <v>74</v>
      </c>
      <c r="B19" s="42"/>
      <c r="C19" s="42"/>
      <c r="D19" s="43"/>
      <c r="E19" s="44"/>
    </row>
    <row r="20" spans="1:5" ht="15.75">
      <c r="A20" s="41" t="s">
        <v>75</v>
      </c>
      <c r="B20" s="42"/>
      <c r="C20" s="42"/>
      <c r="D20" s="43"/>
      <c r="E20" s="44"/>
    </row>
    <row r="21" spans="1:5" ht="15.75">
      <c r="A21" s="41" t="s">
        <v>76</v>
      </c>
      <c r="B21" s="42"/>
      <c r="C21" s="42" t="s">
        <v>4</v>
      </c>
      <c r="D21" s="43"/>
      <c r="E21" s="44"/>
    </row>
    <row r="22" spans="1:5" ht="15.75">
      <c r="A22" s="41" t="s">
        <v>77</v>
      </c>
      <c r="B22" s="42"/>
      <c r="C22" s="42"/>
      <c r="D22" s="43"/>
      <c r="E22" s="44"/>
    </row>
    <row r="23" spans="1:5">
      <c r="A23" s="41"/>
      <c r="B23" s="42"/>
      <c r="C23" s="42"/>
      <c r="D23" s="43"/>
      <c r="E23" s="44"/>
    </row>
    <row r="24" spans="1:5">
      <c r="A24" s="41" t="s">
        <v>50</v>
      </c>
      <c r="B24" s="42"/>
      <c r="C24" s="42"/>
      <c r="D24" s="43"/>
      <c r="E24" s="44"/>
    </row>
    <row r="25" spans="1:5" ht="15.75">
      <c r="A25" s="41" t="s">
        <v>78</v>
      </c>
      <c r="B25" s="42"/>
      <c r="C25" s="42"/>
      <c r="D25" s="43"/>
      <c r="E25" s="44"/>
    </row>
    <row r="26" spans="1:5">
      <c r="A26" s="41"/>
      <c r="B26" s="42"/>
      <c r="C26" s="42"/>
      <c r="D26" s="43"/>
      <c r="E26" s="44"/>
    </row>
    <row r="27" spans="1:5">
      <c r="A27" s="41" t="s">
        <v>56</v>
      </c>
      <c r="B27" s="42"/>
      <c r="C27" s="42"/>
      <c r="D27" s="43"/>
      <c r="E27" s="44"/>
    </row>
    <row r="28" spans="1:5" ht="15.75">
      <c r="A28" s="41" t="s">
        <v>79</v>
      </c>
      <c r="B28" s="42"/>
      <c r="C28" s="42"/>
      <c r="D28" s="43"/>
      <c r="E28" s="44"/>
    </row>
    <row r="29" spans="1:5" ht="15.75">
      <c r="A29" s="41" t="s">
        <v>80</v>
      </c>
      <c r="B29" s="42"/>
      <c r="C29" s="42"/>
      <c r="D29" s="43"/>
      <c r="E29" s="44"/>
    </row>
    <row r="30" spans="1:5" ht="15.75">
      <c r="A30" s="41" t="s">
        <v>81</v>
      </c>
      <c r="B30" s="42"/>
      <c r="C30" s="42"/>
      <c r="D30" s="43"/>
      <c r="E30" s="44"/>
    </row>
    <row r="31" spans="1:5" ht="15.75">
      <c r="A31" s="41" t="s">
        <v>82</v>
      </c>
      <c r="B31" s="42"/>
      <c r="C31" s="42"/>
      <c r="D31" s="43"/>
      <c r="E31" s="44"/>
    </row>
    <row r="32" spans="1:5" ht="15.75">
      <c r="A32" s="41" t="s">
        <v>83</v>
      </c>
      <c r="B32" s="42"/>
      <c r="C32" s="42"/>
      <c r="D32" s="43"/>
      <c r="E32" s="44"/>
    </row>
    <row r="33" spans="1:5" ht="15.75">
      <c r="A33" s="41" t="s">
        <v>84</v>
      </c>
      <c r="B33" s="42"/>
      <c r="C33" s="42"/>
      <c r="D33" s="43"/>
      <c r="E33" s="44"/>
    </row>
    <row r="34" spans="1:5" ht="15.75">
      <c r="A34" s="41" t="s">
        <v>85</v>
      </c>
      <c r="B34" s="42"/>
      <c r="C34" s="42"/>
      <c r="D34" s="43"/>
      <c r="E34" s="44"/>
    </row>
    <row r="35" spans="1:5" ht="15.75">
      <c r="A35" s="41" t="s">
        <v>86</v>
      </c>
      <c r="B35" s="46"/>
      <c r="C35" s="46"/>
      <c r="D35" s="47"/>
      <c r="E35" s="48"/>
    </row>
    <row r="36" spans="1:5">
      <c r="A36" s="41"/>
      <c r="B36" s="46"/>
      <c r="C36" s="46"/>
      <c r="D36" s="47"/>
      <c r="E36" s="48"/>
    </row>
    <row r="37" spans="1:5" ht="15.75">
      <c r="A37" s="41" t="s">
        <v>87</v>
      </c>
      <c r="B37" s="42"/>
      <c r="C37" s="42" t="s">
        <v>6</v>
      </c>
      <c r="D37" s="43"/>
      <c r="E37" s="44"/>
    </row>
    <row r="38" spans="1:5" ht="15.75">
      <c r="A38" s="41" t="s">
        <v>88</v>
      </c>
      <c r="B38" s="42"/>
      <c r="C38" s="42" t="s">
        <v>6</v>
      </c>
      <c r="D38" s="43"/>
      <c r="E38" s="44"/>
    </row>
    <row r="39" spans="1:5">
      <c r="A39" s="45"/>
      <c r="B39" s="46"/>
      <c r="C39" s="46"/>
      <c r="D39" s="47"/>
      <c r="E39" s="48"/>
    </row>
    <row r="40" spans="1:5">
      <c r="A40" s="41" t="s">
        <v>51</v>
      </c>
      <c r="B40" s="42"/>
      <c r="C40" s="42"/>
      <c r="D40" s="43"/>
      <c r="E40" s="48"/>
    </row>
    <row r="41" spans="1:5" ht="13.5" thickBot="1">
      <c r="A41" s="59"/>
      <c r="B41" s="60"/>
      <c r="C41" s="60"/>
      <c r="D41" s="61"/>
      <c r="E41" s="62"/>
    </row>
    <row r="42" spans="1:5">
      <c r="A42" s="85" t="s">
        <v>16</v>
      </c>
      <c r="B42" s="87"/>
      <c r="C42" s="88"/>
      <c r="D42" s="63"/>
      <c r="E42" s="64"/>
    </row>
    <row r="43" spans="1:5" ht="13.5" thickBot="1">
      <c r="A43" s="89" t="s">
        <v>17</v>
      </c>
      <c r="B43" s="94"/>
      <c r="C43" s="95"/>
      <c r="D43" s="65" t="s">
        <v>10</v>
      </c>
      <c r="E43" s="66"/>
    </row>
    <row r="44" spans="1:5" ht="13.5" thickBot="1">
      <c r="A44" s="93" t="s">
        <v>53</v>
      </c>
      <c r="B44" s="83"/>
      <c r="C44" s="84"/>
      <c r="D44" s="50" t="s">
        <v>11</v>
      </c>
      <c r="E44" s="67"/>
    </row>
    <row r="45" spans="1:5">
      <c r="A45" s="86" t="s">
        <v>9</v>
      </c>
      <c r="B45" s="87"/>
      <c r="C45" s="88"/>
      <c r="D45" s="63"/>
      <c r="E45" s="64"/>
    </row>
    <row r="46" spans="1:5" ht="13.5" thickBot="1">
      <c r="A46" s="96" t="s">
        <v>8</v>
      </c>
      <c r="B46" s="94"/>
      <c r="C46" s="95"/>
      <c r="D46" s="65" t="s">
        <v>11</v>
      </c>
      <c r="E46" s="68"/>
    </row>
    <row r="47" spans="1:5" ht="13.5" thickBot="1">
      <c r="A47" s="82" t="s">
        <v>52</v>
      </c>
      <c r="B47" s="83"/>
      <c r="C47" s="84"/>
      <c r="D47" s="69" t="s">
        <v>10</v>
      </c>
      <c r="E47" s="70"/>
    </row>
    <row r="48" spans="1:5" ht="13.5" thickBot="1">
      <c r="A48" s="82" t="s">
        <v>45</v>
      </c>
      <c r="B48" s="83"/>
      <c r="C48" s="84"/>
      <c r="D48" s="69" t="s">
        <v>46</v>
      </c>
      <c r="E48" s="71"/>
    </row>
    <row r="49" spans="1:5">
      <c r="A49" s="53"/>
      <c r="B49" s="53"/>
      <c r="C49" s="53"/>
      <c r="D49" s="72"/>
      <c r="E49" s="73"/>
    </row>
    <row r="50" spans="1:5">
      <c r="A50" s="81" t="s">
        <v>12</v>
      </c>
      <c r="B50" s="81"/>
      <c r="C50" s="81"/>
      <c r="D50" s="81"/>
      <c r="E50" s="81"/>
    </row>
    <row r="51" spans="1:5">
      <c r="A51" s="81" t="s">
        <v>8</v>
      </c>
      <c r="B51" s="81"/>
      <c r="C51" s="81"/>
      <c r="D51" s="81"/>
      <c r="E51" s="81"/>
    </row>
  </sheetData>
  <mergeCells count="10">
    <mergeCell ref="A3:E3"/>
    <mergeCell ref="A50:E50"/>
    <mergeCell ref="A51:E51"/>
    <mergeCell ref="A44:C44"/>
    <mergeCell ref="A43:C43"/>
    <mergeCell ref="A46:C46"/>
    <mergeCell ref="A42:C42"/>
    <mergeCell ref="A45:C45"/>
    <mergeCell ref="A47:C47"/>
    <mergeCell ref="A48:C48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E35"/>
  <sheetViews>
    <sheetView workbookViewId="0">
      <selection activeCell="H22" sqref="H22"/>
    </sheetView>
  </sheetViews>
  <sheetFormatPr defaultRowHeight="12.75"/>
  <cols>
    <col min="1" max="1" width="7.42578125" customWidth="1"/>
    <col min="2" max="2" width="6.7109375" customWidth="1"/>
    <col min="3" max="3" width="8.5703125" customWidth="1"/>
    <col min="4" max="4" width="21" customWidth="1"/>
    <col min="5" max="5" width="11.42578125" customWidth="1"/>
  </cols>
  <sheetData>
    <row r="1" spans="1:5">
      <c r="A1" s="23"/>
      <c r="B1" s="23"/>
      <c r="C1" s="23"/>
      <c r="D1" s="24"/>
      <c r="E1" s="23"/>
    </row>
    <row r="2" spans="1:5" ht="13.5" thickBot="1">
      <c r="A2" s="23"/>
      <c r="B2" s="23"/>
      <c r="C2" s="23"/>
      <c r="D2" s="24"/>
      <c r="E2" s="23"/>
    </row>
    <row r="3" spans="1:5" ht="21" thickBot="1">
      <c r="A3" s="78" t="s">
        <v>44</v>
      </c>
      <c r="B3" s="79"/>
      <c r="C3" s="79"/>
      <c r="D3" s="79"/>
      <c r="E3" s="80"/>
    </row>
    <row r="4" spans="1:5" ht="18.75" thickBot="1">
      <c r="A4" s="74" t="s">
        <v>0</v>
      </c>
      <c r="B4" s="74" t="s">
        <v>1</v>
      </c>
      <c r="C4" s="74" t="s">
        <v>2</v>
      </c>
      <c r="D4" s="74" t="s">
        <v>7</v>
      </c>
      <c r="E4" s="74" t="s">
        <v>3</v>
      </c>
    </row>
    <row r="5" spans="1:5">
      <c r="A5" s="45"/>
      <c r="B5" s="46"/>
      <c r="C5" s="46"/>
      <c r="D5" s="47"/>
      <c r="E5" s="48"/>
    </row>
    <row r="6" spans="1:5" ht="15.75">
      <c r="A6" s="41" t="s">
        <v>70</v>
      </c>
      <c r="B6" s="42"/>
      <c r="C6" s="42"/>
      <c r="D6" s="43"/>
      <c r="E6" s="44"/>
    </row>
    <row r="7" spans="1:5" ht="15.75">
      <c r="A7" s="41" t="s">
        <v>89</v>
      </c>
      <c r="B7" s="42"/>
      <c r="C7" s="42" t="s">
        <v>5</v>
      </c>
      <c r="D7" s="43"/>
      <c r="E7" s="44"/>
    </row>
    <row r="8" spans="1:5">
      <c r="A8" s="45"/>
      <c r="B8" s="46"/>
      <c r="C8" s="46"/>
      <c r="D8" s="47"/>
      <c r="E8" s="48"/>
    </row>
    <row r="9" spans="1:5">
      <c r="A9" s="41" t="s">
        <v>55</v>
      </c>
      <c r="B9" s="42"/>
      <c r="C9" s="42"/>
      <c r="D9" s="43"/>
      <c r="E9" s="44"/>
    </row>
    <row r="10" spans="1:5">
      <c r="A10" s="45"/>
      <c r="B10" s="46"/>
      <c r="C10" s="46"/>
      <c r="D10" s="47"/>
      <c r="E10" s="44"/>
    </row>
    <row r="11" spans="1:5">
      <c r="A11" s="41" t="s">
        <v>48</v>
      </c>
      <c r="B11" s="42"/>
      <c r="C11" s="42"/>
      <c r="D11" s="43"/>
      <c r="E11" s="44"/>
    </row>
    <row r="12" spans="1:5" ht="15.75">
      <c r="A12" s="41" t="s">
        <v>63</v>
      </c>
      <c r="B12" s="42"/>
      <c r="C12" s="42"/>
      <c r="D12" s="43"/>
      <c r="E12" s="44"/>
    </row>
    <row r="13" spans="1:5" ht="15.75">
      <c r="A13" s="41" t="s">
        <v>90</v>
      </c>
      <c r="B13" s="42"/>
      <c r="C13" s="42"/>
      <c r="D13" s="43"/>
      <c r="E13" s="44"/>
    </row>
    <row r="14" spans="1:5" ht="15.75">
      <c r="A14" s="41" t="s">
        <v>91</v>
      </c>
      <c r="B14" s="42"/>
      <c r="C14" s="42"/>
      <c r="D14" s="43"/>
      <c r="E14" s="44"/>
    </row>
    <row r="15" spans="1:5" ht="15.75">
      <c r="A15" s="41" t="s">
        <v>92</v>
      </c>
      <c r="B15" s="42"/>
      <c r="C15" s="42" t="s">
        <v>4</v>
      </c>
      <c r="D15" s="43"/>
      <c r="E15" s="44"/>
    </row>
    <row r="16" spans="1:5" ht="15.75">
      <c r="A16" s="41" t="s">
        <v>71</v>
      </c>
      <c r="B16" s="42"/>
      <c r="C16" s="42"/>
      <c r="D16" s="43"/>
      <c r="E16" s="44"/>
    </row>
    <row r="17" spans="1:5" ht="15.75">
      <c r="A17" s="41" t="s">
        <v>72</v>
      </c>
      <c r="B17" s="42"/>
      <c r="C17" s="42"/>
      <c r="D17" s="43"/>
      <c r="E17" s="44"/>
    </row>
    <row r="18" spans="1:5" ht="15.75">
      <c r="A18" s="41" t="s">
        <v>73</v>
      </c>
      <c r="B18" s="42"/>
      <c r="C18" s="42"/>
      <c r="D18" s="43"/>
      <c r="E18" s="44"/>
    </row>
    <row r="19" spans="1:5" ht="15.75">
      <c r="A19" s="41" t="s">
        <v>74</v>
      </c>
      <c r="B19" s="42"/>
      <c r="C19" s="42"/>
      <c r="D19" s="43"/>
      <c r="E19" s="44"/>
    </row>
    <row r="20" spans="1:5">
      <c r="A20" s="41"/>
      <c r="B20" s="42"/>
      <c r="C20" s="42"/>
      <c r="D20" s="43"/>
      <c r="E20" s="44"/>
    </row>
    <row r="21" spans="1:5">
      <c r="A21" s="41" t="s">
        <v>56</v>
      </c>
      <c r="B21" s="42"/>
      <c r="C21" s="42"/>
      <c r="D21" s="43"/>
      <c r="E21" s="44"/>
    </row>
    <row r="22" spans="1:5" ht="15.75">
      <c r="A22" s="41" t="s">
        <v>93</v>
      </c>
      <c r="B22" s="42"/>
      <c r="C22" s="42"/>
      <c r="D22" s="43"/>
      <c r="E22" s="44"/>
    </row>
    <row r="23" spans="1:5">
      <c r="A23" s="45"/>
      <c r="B23" s="46"/>
      <c r="C23" s="46"/>
      <c r="D23" s="47"/>
      <c r="E23" s="48"/>
    </row>
    <row r="24" spans="1:5">
      <c r="A24" s="41" t="s">
        <v>54</v>
      </c>
      <c r="B24" s="42"/>
      <c r="C24" s="42" t="s">
        <v>5</v>
      </c>
      <c r="D24" s="43"/>
      <c r="E24" s="44"/>
    </row>
    <row r="25" spans="1:5" ht="15.75">
      <c r="A25" s="41" t="s">
        <v>78</v>
      </c>
      <c r="B25" s="42"/>
      <c r="C25" s="42" t="s">
        <v>5</v>
      </c>
      <c r="D25" s="43"/>
      <c r="E25" s="44"/>
    </row>
    <row r="26" spans="1:5">
      <c r="A26" s="45"/>
      <c r="B26" s="46"/>
      <c r="C26" s="46"/>
      <c r="D26" s="47"/>
      <c r="E26" s="48"/>
    </row>
    <row r="27" spans="1:5">
      <c r="A27" s="41"/>
      <c r="B27" s="42"/>
      <c r="C27" s="42"/>
      <c r="D27" s="43"/>
      <c r="E27" s="48"/>
    </row>
    <row r="28" spans="1:5" ht="13.5" thickBot="1">
      <c r="A28" s="59"/>
      <c r="B28" s="60"/>
      <c r="C28" s="60"/>
      <c r="D28" s="61"/>
      <c r="E28" s="62"/>
    </row>
    <row r="29" spans="1:5">
      <c r="A29" s="85" t="s">
        <v>16</v>
      </c>
      <c r="B29" s="87"/>
      <c r="C29" s="88"/>
      <c r="D29" s="50"/>
      <c r="E29" s="64"/>
    </row>
    <row r="30" spans="1:5" ht="13.5" thickBot="1">
      <c r="A30" s="89" t="s">
        <v>17</v>
      </c>
      <c r="B30" s="94"/>
      <c r="C30" s="95"/>
      <c r="D30" s="51" t="s">
        <v>10</v>
      </c>
      <c r="E30" s="66"/>
    </row>
    <row r="31" spans="1:5" ht="13.5" thickBot="1">
      <c r="A31" s="98" t="s">
        <v>53</v>
      </c>
      <c r="B31" s="99"/>
      <c r="C31" s="100"/>
      <c r="D31" s="52" t="s">
        <v>11</v>
      </c>
      <c r="E31" s="70"/>
    </row>
    <row r="32" spans="1:5" ht="13.5" thickBot="1">
      <c r="A32" s="96" t="s">
        <v>45</v>
      </c>
      <c r="B32" s="94"/>
      <c r="C32" s="94"/>
      <c r="D32" s="70" t="s">
        <v>46</v>
      </c>
      <c r="E32" s="75"/>
    </row>
    <row r="33" spans="1:5" ht="14.25">
      <c r="A33" s="37"/>
      <c r="B33" s="37"/>
      <c r="C33" s="37"/>
      <c r="D33" s="38"/>
      <c r="E33" s="37"/>
    </row>
    <row r="34" spans="1:5" ht="14.25">
      <c r="A34" s="97"/>
      <c r="B34" s="97"/>
      <c r="C34" s="97"/>
      <c r="D34" s="97"/>
      <c r="E34" s="97"/>
    </row>
    <row r="35" spans="1:5" ht="14.25">
      <c r="A35" s="97"/>
      <c r="B35" s="97"/>
      <c r="C35" s="97"/>
      <c r="D35" s="97"/>
      <c r="E35" s="97"/>
    </row>
  </sheetData>
  <mergeCells count="7">
    <mergeCell ref="A3:E3"/>
    <mergeCell ref="A34:E34"/>
    <mergeCell ref="A35:E35"/>
    <mergeCell ref="A31:C31"/>
    <mergeCell ref="A32:C32"/>
    <mergeCell ref="A30:C30"/>
    <mergeCell ref="A29:C2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E28"/>
  <sheetViews>
    <sheetView workbookViewId="0">
      <selection activeCell="A6" sqref="A6"/>
    </sheetView>
  </sheetViews>
  <sheetFormatPr defaultRowHeight="12.75"/>
  <cols>
    <col min="1" max="1" width="14.140625" customWidth="1"/>
    <col min="2" max="2" width="11.42578125" customWidth="1"/>
    <col min="3" max="3" width="11.7109375" customWidth="1"/>
    <col min="4" max="4" width="22.85546875" customWidth="1"/>
    <col min="5" max="5" width="14.42578125" customWidth="1"/>
  </cols>
  <sheetData>
    <row r="1" spans="1:5">
      <c r="A1" s="23"/>
      <c r="B1" s="23"/>
      <c r="C1" s="23"/>
      <c r="D1" s="24"/>
      <c r="E1" s="23"/>
    </row>
    <row r="2" spans="1:5" ht="13.5" thickBot="1">
      <c r="A2" s="23"/>
      <c r="B2" s="23"/>
      <c r="C2" s="23"/>
      <c r="D2" s="24"/>
      <c r="E2" s="23"/>
    </row>
    <row r="3" spans="1:5" ht="21" thickBot="1">
      <c r="A3" s="78" t="s">
        <v>23</v>
      </c>
      <c r="B3" s="79"/>
      <c r="C3" s="79"/>
      <c r="D3" s="79"/>
      <c r="E3" s="80"/>
    </row>
    <row r="4" spans="1:5" ht="18.75" thickBot="1">
      <c r="A4" s="74" t="s">
        <v>0</v>
      </c>
      <c r="B4" s="74" t="s">
        <v>1</v>
      </c>
      <c r="C4" s="74" t="s">
        <v>2</v>
      </c>
      <c r="D4" s="74" t="s">
        <v>7</v>
      </c>
      <c r="E4" s="74" t="s">
        <v>3</v>
      </c>
    </row>
    <row r="5" spans="1:5">
      <c r="A5" s="45"/>
      <c r="B5" s="46"/>
      <c r="C5" s="46"/>
      <c r="D5" s="47"/>
      <c r="E5" s="48"/>
    </row>
    <row r="6" spans="1:5" ht="15.75">
      <c r="A6" s="41" t="s">
        <v>60</v>
      </c>
      <c r="B6" s="42"/>
      <c r="C6" s="42"/>
      <c r="D6" s="43"/>
      <c r="E6" s="44"/>
    </row>
    <row r="7" spans="1:5" ht="15.75">
      <c r="A7" s="41" t="s">
        <v>61</v>
      </c>
      <c r="B7" s="42"/>
      <c r="C7" s="42"/>
      <c r="D7" s="43"/>
      <c r="E7" s="44"/>
    </row>
    <row r="8" spans="1:5" ht="15.75">
      <c r="A8" s="41" t="s">
        <v>62</v>
      </c>
      <c r="B8" s="42"/>
      <c r="C8" s="42"/>
      <c r="D8" s="43"/>
      <c r="E8" s="44"/>
    </row>
    <row r="9" spans="1:5">
      <c r="A9" s="45"/>
      <c r="B9" s="46"/>
      <c r="C9" s="46"/>
      <c r="D9" s="47"/>
      <c r="E9" s="48"/>
    </row>
    <row r="10" spans="1:5">
      <c r="A10" s="41" t="s">
        <v>47</v>
      </c>
      <c r="B10" s="42"/>
      <c r="C10" s="42"/>
      <c r="D10" s="43"/>
      <c r="E10" s="44"/>
    </row>
    <row r="11" spans="1:5">
      <c r="A11" s="45"/>
      <c r="B11" s="46"/>
      <c r="C11" s="46"/>
      <c r="D11" s="47"/>
      <c r="E11" s="44"/>
    </row>
    <row r="12" spans="1:5">
      <c r="A12" s="41" t="s">
        <v>48</v>
      </c>
      <c r="B12" s="42"/>
      <c r="C12" s="42"/>
      <c r="D12" s="43"/>
      <c r="E12" s="44"/>
    </row>
    <row r="13" spans="1:5" ht="15.75">
      <c r="A13" s="41" t="s">
        <v>63</v>
      </c>
      <c r="B13" s="42"/>
      <c r="C13" s="42"/>
      <c r="D13" s="43"/>
      <c r="E13" s="44"/>
    </row>
    <row r="14" spans="1:5" ht="15.75">
      <c r="A14" s="41" t="s">
        <v>64</v>
      </c>
      <c r="B14" s="42"/>
      <c r="C14" s="42"/>
      <c r="D14" s="43"/>
      <c r="E14" s="44"/>
    </row>
    <row r="15" spans="1:5" ht="15.75">
      <c r="A15" s="41" t="s">
        <v>65</v>
      </c>
      <c r="B15" s="42"/>
      <c r="C15" s="42"/>
      <c r="D15" s="43"/>
      <c r="E15" s="44"/>
    </row>
    <row r="16" spans="1:5" ht="15.75">
      <c r="A16" s="41" t="s">
        <v>66</v>
      </c>
      <c r="B16" s="42"/>
      <c r="C16" s="42"/>
      <c r="D16" s="43"/>
      <c r="E16" s="44"/>
    </row>
    <row r="17" spans="1:5" ht="15.75">
      <c r="A17" s="41" t="s">
        <v>67</v>
      </c>
      <c r="B17" s="42"/>
      <c r="C17" s="42"/>
      <c r="D17" s="43"/>
      <c r="E17" s="44"/>
    </row>
    <row r="18" spans="1:5">
      <c r="A18" s="41"/>
      <c r="B18" s="42"/>
      <c r="C18" s="42"/>
      <c r="D18" s="43"/>
      <c r="E18" s="44"/>
    </row>
    <row r="19" spans="1:5">
      <c r="A19" s="41" t="s">
        <v>49</v>
      </c>
      <c r="B19" s="42"/>
      <c r="C19" s="42"/>
      <c r="D19" s="43"/>
      <c r="E19" s="44"/>
    </row>
    <row r="20" spans="1:5" ht="15.75">
      <c r="A20" s="41" t="s">
        <v>68</v>
      </c>
      <c r="B20" s="42"/>
      <c r="C20" s="42"/>
      <c r="D20" s="43"/>
      <c r="E20" s="44"/>
    </row>
    <row r="21" spans="1:5" ht="15.75">
      <c r="A21" s="41" t="s">
        <v>69</v>
      </c>
      <c r="B21" s="42"/>
      <c r="C21" s="42"/>
      <c r="D21" s="43"/>
      <c r="E21" s="44"/>
    </row>
    <row r="22" spans="1:5" ht="13.5" thickBot="1">
      <c r="A22" s="59"/>
      <c r="B22" s="60"/>
      <c r="C22" s="60"/>
      <c r="D22" s="61"/>
      <c r="E22" s="62"/>
    </row>
    <row r="23" spans="1:5">
      <c r="A23" s="85" t="s">
        <v>16</v>
      </c>
      <c r="B23" s="87"/>
      <c r="C23" s="88"/>
      <c r="D23" s="50"/>
      <c r="E23" s="64"/>
    </row>
    <row r="24" spans="1:5" ht="13.5" thickBot="1">
      <c r="A24" s="89" t="s">
        <v>17</v>
      </c>
      <c r="B24" s="94"/>
      <c r="C24" s="95"/>
      <c r="D24" s="51" t="s">
        <v>10</v>
      </c>
      <c r="E24" s="66"/>
    </row>
    <row r="25" spans="1:5" ht="13.5" thickBot="1">
      <c r="A25" s="96" t="s">
        <v>53</v>
      </c>
      <c r="B25" s="94"/>
      <c r="C25" s="94"/>
      <c r="D25" s="52" t="s">
        <v>11</v>
      </c>
      <c r="E25" s="71"/>
    </row>
    <row r="26" spans="1:5" ht="14.25">
      <c r="A26" s="37"/>
      <c r="B26" s="37"/>
      <c r="C26" s="37"/>
      <c r="D26" s="38"/>
      <c r="E26" s="37"/>
    </row>
    <row r="27" spans="1:5" ht="14.25">
      <c r="A27" s="97"/>
      <c r="B27" s="97"/>
      <c r="C27" s="97"/>
      <c r="D27" s="97"/>
      <c r="E27" s="97"/>
    </row>
    <row r="28" spans="1:5" ht="14.25">
      <c r="A28" s="97"/>
      <c r="B28" s="97"/>
      <c r="C28" s="97"/>
      <c r="D28" s="97"/>
      <c r="E28" s="97"/>
    </row>
  </sheetData>
  <mergeCells count="6">
    <mergeCell ref="A3:E3"/>
    <mergeCell ref="A27:E27"/>
    <mergeCell ref="A28:E28"/>
    <mergeCell ref="A25:C25"/>
    <mergeCell ref="A23:C23"/>
    <mergeCell ref="A24:C24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E32"/>
  <sheetViews>
    <sheetView workbookViewId="0">
      <selection activeCell="M10" sqref="M10"/>
    </sheetView>
  </sheetViews>
  <sheetFormatPr defaultRowHeight="12.75"/>
  <cols>
    <col min="1" max="2" width="8.28515625" customWidth="1"/>
    <col min="3" max="3" width="10.5703125" customWidth="1"/>
    <col min="4" max="4" width="22.85546875" customWidth="1"/>
    <col min="5" max="5" width="12.28515625" customWidth="1"/>
  </cols>
  <sheetData>
    <row r="1" spans="1:5">
      <c r="A1" s="23"/>
      <c r="B1" s="23"/>
      <c r="C1" s="23"/>
      <c r="D1" s="24"/>
      <c r="E1" s="23"/>
    </row>
    <row r="2" spans="1:5" ht="13.5" thickBot="1">
      <c r="A2" s="23"/>
      <c r="B2" s="23"/>
      <c r="C2" s="23"/>
      <c r="D2" s="24"/>
      <c r="E2" s="23"/>
    </row>
    <row r="3" spans="1:5" ht="21" thickBot="1">
      <c r="A3" s="78" t="s">
        <v>44</v>
      </c>
      <c r="B3" s="79"/>
      <c r="C3" s="79"/>
      <c r="D3" s="79"/>
      <c r="E3" s="80"/>
    </row>
    <row r="4" spans="1:5" ht="18.75" thickBot="1">
      <c r="A4" s="40" t="s">
        <v>0</v>
      </c>
      <c r="B4" s="40" t="s">
        <v>1</v>
      </c>
      <c r="C4" s="40" t="s">
        <v>2</v>
      </c>
      <c r="D4" s="40" t="s">
        <v>7</v>
      </c>
      <c r="E4" s="40" t="s">
        <v>3</v>
      </c>
    </row>
    <row r="5" spans="1:5">
      <c r="A5" s="55"/>
      <c r="B5" s="55"/>
      <c r="C5" s="55"/>
      <c r="D5" s="56"/>
      <c r="E5" s="55"/>
    </row>
    <row r="6" spans="1:5">
      <c r="A6" s="42" t="s">
        <v>59</v>
      </c>
      <c r="B6" s="46">
        <v>2</v>
      </c>
      <c r="C6" s="76" t="s">
        <v>6</v>
      </c>
      <c r="D6" s="47"/>
      <c r="E6" s="46"/>
    </row>
    <row r="7" spans="1:5" ht="15.75">
      <c r="A7" s="42" t="s">
        <v>94</v>
      </c>
      <c r="B7" s="42">
        <v>1</v>
      </c>
      <c r="C7" s="42" t="s">
        <v>5</v>
      </c>
      <c r="D7" s="43"/>
      <c r="E7" s="42"/>
    </row>
    <row r="8" spans="1:5" ht="15.75">
      <c r="A8" s="42" t="s">
        <v>95</v>
      </c>
      <c r="B8" s="42">
        <v>1</v>
      </c>
      <c r="C8" s="42" t="s">
        <v>5</v>
      </c>
      <c r="D8" s="43"/>
      <c r="E8" s="42"/>
    </row>
    <row r="9" spans="1:5" ht="15.75">
      <c r="A9" s="42" t="s">
        <v>96</v>
      </c>
      <c r="B9" s="42">
        <v>2</v>
      </c>
      <c r="C9" s="42" t="s">
        <v>5</v>
      </c>
      <c r="D9" s="43"/>
      <c r="E9" s="42"/>
    </row>
    <row r="10" spans="1:5">
      <c r="A10" s="46"/>
      <c r="B10" s="46"/>
      <c r="C10" s="46"/>
      <c r="D10" s="47"/>
      <c r="E10" s="46"/>
    </row>
    <row r="11" spans="1:5">
      <c r="A11" s="42" t="s">
        <v>48</v>
      </c>
      <c r="B11" s="42">
        <v>1</v>
      </c>
      <c r="C11" s="42" t="s">
        <v>6</v>
      </c>
      <c r="D11" s="43"/>
      <c r="E11" s="42"/>
    </row>
    <row r="12" spans="1:5" ht="15.75">
      <c r="A12" s="42" t="s">
        <v>63</v>
      </c>
      <c r="B12" s="42">
        <v>2</v>
      </c>
      <c r="C12" s="76" t="s">
        <v>5</v>
      </c>
      <c r="D12" s="43"/>
      <c r="E12" s="42"/>
    </row>
    <row r="13" spans="1:5" ht="15.75">
      <c r="A13" s="42" t="s">
        <v>64</v>
      </c>
      <c r="B13" s="42">
        <v>4</v>
      </c>
      <c r="C13" s="76" t="s">
        <v>5</v>
      </c>
      <c r="D13" s="43"/>
      <c r="E13" s="42"/>
    </row>
    <row r="14" spans="1:5">
      <c r="A14" s="42"/>
      <c r="B14" s="42"/>
      <c r="C14" s="76"/>
      <c r="D14" s="43"/>
      <c r="E14" s="42"/>
    </row>
    <row r="15" spans="1:5">
      <c r="A15" s="42" t="s">
        <v>50</v>
      </c>
      <c r="B15" s="42">
        <v>2</v>
      </c>
      <c r="C15" s="76" t="s">
        <v>5</v>
      </c>
      <c r="D15" s="43"/>
      <c r="E15" s="42"/>
    </row>
    <row r="16" spans="1:5">
      <c r="A16" s="42"/>
      <c r="B16" s="42"/>
      <c r="C16" s="76"/>
      <c r="D16" s="43"/>
      <c r="E16" s="42"/>
    </row>
    <row r="17" spans="1:5">
      <c r="A17" s="42" t="s">
        <v>49</v>
      </c>
      <c r="B17" s="42"/>
      <c r="C17" s="76" t="s">
        <v>5</v>
      </c>
      <c r="D17" s="43"/>
      <c r="E17" s="42"/>
    </row>
    <row r="18" spans="1:5" ht="15.75">
      <c r="A18" s="42" t="s">
        <v>93</v>
      </c>
      <c r="B18" s="42">
        <v>2</v>
      </c>
      <c r="C18" s="42" t="s">
        <v>6</v>
      </c>
      <c r="D18" s="43"/>
      <c r="E18" s="42"/>
    </row>
    <row r="19" spans="1:5" ht="15.75">
      <c r="A19" s="42" t="s">
        <v>69</v>
      </c>
      <c r="B19" s="42">
        <v>2</v>
      </c>
      <c r="C19" s="42" t="s">
        <v>6</v>
      </c>
      <c r="D19" s="43"/>
      <c r="E19" s="42"/>
    </row>
    <row r="20" spans="1:5" ht="15.75">
      <c r="A20" s="42" t="s">
        <v>97</v>
      </c>
      <c r="B20" s="42">
        <v>2</v>
      </c>
      <c r="C20" s="42" t="s">
        <v>6</v>
      </c>
      <c r="D20" s="43"/>
      <c r="E20" s="42"/>
    </row>
    <row r="21" spans="1:5" ht="15.75">
      <c r="A21" s="42" t="s">
        <v>98</v>
      </c>
      <c r="B21" s="42">
        <v>2</v>
      </c>
      <c r="C21" s="42" t="s">
        <v>6</v>
      </c>
      <c r="D21" s="43"/>
      <c r="E21" s="42"/>
    </row>
    <row r="22" spans="1:5" ht="15.75">
      <c r="A22" s="42" t="s">
        <v>99</v>
      </c>
      <c r="B22" s="42">
        <v>2</v>
      </c>
      <c r="C22" s="42" t="s">
        <v>6</v>
      </c>
      <c r="D22" s="43"/>
      <c r="E22" s="42"/>
    </row>
    <row r="23" spans="1:5" ht="15.75">
      <c r="A23" s="42" t="s">
        <v>100</v>
      </c>
      <c r="B23" s="42">
        <v>2</v>
      </c>
      <c r="C23" s="42" t="s">
        <v>6</v>
      </c>
      <c r="D23" s="43"/>
      <c r="E23" s="42"/>
    </row>
    <row r="24" spans="1:5" ht="15.75">
      <c r="A24" s="42" t="s">
        <v>101</v>
      </c>
      <c r="B24" s="42">
        <v>2</v>
      </c>
      <c r="C24" s="42" t="s">
        <v>6</v>
      </c>
      <c r="D24" s="43"/>
      <c r="E24" s="42"/>
    </row>
    <row r="25" spans="1:5" ht="13.5" thickBot="1">
      <c r="A25" s="49"/>
      <c r="B25" s="60"/>
      <c r="C25" s="60"/>
      <c r="D25" s="61"/>
      <c r="E25" s="60"/>
    </row>
    <row r="26" spans="1:5" ht="13.5" thickBot="1">
      <c r="A26" s="93" t="s">
        <v>58</v>
      </c>
      <c r="B26" s="83"/>
      <c r="C26" s="84"/>
      <c r="D26" s="52" t="s">
        <v>10</v>
      </c>
      <c r="E26" s="77"/>
    </row>
    <row r="27" spans="1:5" ht="13.5" thickBot="1">
      <c r="A27" s="93" t="s">
        <v>53</v>
      </c>
      <c r="B27" s="83"/>
      <c r="C27" s="84"/>
      <c r="D27" s="52" t="s">
        <v>11</v>
      </c>
      <c r="E27" s="77"/>
    </row>
    <row r="28" spans="1:5">
      <c r="A28" s="86" t="s">
        <v>9</v>
      </c>
      <c r="B28" s="87"/>
      <c r="C28" s="88"/>
      <c r="D28" s="50"/>
      <c r="E28" s="64"/>
    </row>
    <row r="29" spans="1:5" ht="13.5" thickBot="1">
      <c r="A29" s="96" t="s">
        <v>8</v>
      </c>
      <c r="B29" s="94"/>
      <c r="C29" s="95"/>
      <c r="D29" s="51" t="s">
        <v>11</v>
      </c>
      <c r="E29" s="68"/>
    </row>
    <row r="30" spans="1:5">
      <c r="A30" s="53"/>
      <c r="B30" s="53"/>
      <c r="C30" s="53"/>
      <c r="D30" s="72"/>
      <c r="E30" s="73"/>
    </row>
    <row r="31" spans="1:5">
      <c r="A31" s="81" t="s">
        <v>57</v>
      </c>
      <c r="B31" s="81"/>
      <c r="C31" s="81"/>
      <c r="D31" s="81"/>
      <c r="E31" s="81"/>
    </row>
    <row r="32" spans="1:5" ht="14.25">
      <c r="A32" s="97"/>
      <c r="B32" s="97"/>
      <c r="C32" s="97"/>
      <c r="D32" s="97"/>
      <c r="E32" s="97"/>
    </row>
  </sheetData>
  <mergeCells count="7">
    <mergeCell ref="A31:E31"/>
    <mergeCell ref="A32:E32"/>
    <mergeCell ref="A3:E3"/>
    <mergeCell ref="A26:C26"/>
    <mergeCell ref="A27:C27"/>
    <mergeCell ref="A28:C28"/>
    <mergeCell ref="A29:C2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540-1</vt:lpstr>
      <vt:lpstr>calc lbs rebar</vt:lpstr>
      <vt:lpstr>540-2B</vt:lpstr>
      <vt:lpstr>540-3 &amp; 540-4</vt:lpstr>
      <vt:lpstr>540-14</vt:lpstr>
      <vt:lpstr>540-17</vt:lpstr>
      <vt:lpstr>'540-1'!Print_Area</vt:lpstr>
    </vt:vector>
  </TitlesOfParts>
  <Company>IDOT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LINDEMANNMS</dc:creator>
  <cp:lastModifiedBy>Sunbal</cp:lastModifiedBy>
  <cp:lastPrinted>2022-02-10T10:39:37Z</cp:lastPrinted>
  <dcterms:created xsi:type="dcterms:W3CDTF">1999-09-20T18:16:13Z</dcterms:created>
  <dcterms:modified xsi:type="dcterms:W3CDTF">2022-02-10T10:40:59Z</dcterms:modified>
</cp:coreProperties>
</file>