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2" documentId="13_ncr:1_{6EAAD159-6426-4979-A34A-708E801FE92C}" xr6:coauthVersionLast="47" xr6:coauthVersionMax="47" xr10:uidLastSave="{8419F0F1-B55E-4567-8163-5160E820654C}"/>
  <bookViews>
    <workbookView xWindow="-120" yWindow="-120" windowWidth="29040" windowHeight="15840" xr2:uid="{00000000-000D-0000-FFFF-FFFF00000000}"/>
  </bookViews>
  <sheets>
    <sheet name="PERSONAL MONTHLY BUDGET" sheetId="1" r:id="rId1"/>
  </sheets>
  <definedNames>
    <definedName name="_xlnm.Print_Area" localSheetId="0">'PERSONAL MONTHLY BUDGET'!$B$1:$J$64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 l="1"/>
  <c r="E6" i="1"/>
  <c r="J61" i="1"/>
  <c r="J59" i="1"/>
  <c r="J53" i="1"/>
  <c r="J54" i="1"/>
  <c r="J55" i="1"/>
  <c r="J56" i="1"/>
  <c r="J47" i="1"/>
  <c r="J48" i="1"/>
  <c r="J49" i="1"/>
  <c r="J41" i="1"/>
  <c r="J44" i="1" s="1"/>
  <c r="J42" i="1"/>
  <c r="J43" i="1"/>
  <c r="J34" i="1"/>
  <c r="J35" i="1"/>
  <c r="J38" i="1" s="1"/>
  <c r="J36" i="1"/>
  <c r="J37" i="1"/>
  <c r="J25" i="1"/>
  <c r="J26" i="1"/>
  <c r="J27" i="1"/>
  <c r="J28" i="1"/>
  <c r="J29" i="1"/>
  <c r="J30" i="1"/>
  <c r="J13" i="1"/>
  <c r="J14" i="1"/>
  <c r="J15" i="1"/>
  <c r="J16" i="1"/>
  <c r="J17" i="1"/>
  <c r="J18" i="1"/>
  <c r="J19" i="1"/>
  <c r="J20" i="1"/>
  <c r="J21" i="1"/>
  <c r="E57" i="1"/>
  <c r="E58" i="1"/>
  <c r="E59" i="1"/>
  <c r="E60" i="1"/>
  <c r="E61" i="1"/>
  <c r="E62" i="1"/>
  <c r="E63" i="1"/>
  <c r="E49" i="1"/>
  <c r="E50" i="1"/>
  <c r="E51" i="1"/>
  <c r="E52" i="1"/>
  <c r="E53" i="1"/>
  <c r="E43" i="1"/>
  <c r="E44" i="1"/>
  <c r="E45" i="1"/>
  <c r="E36" i="1"/>
  <c r="E37" i="1"/>
  <c r="E38" i="1"/>
  <c r="E39" i="1"/>
  <c r="E26" i="1"/>
  <c r="E27" i="1"/>
  <c r="E28" i="1"/>
  <c r="E29" i="1"/>
  <c r="E30" i="1"/>
  <c r="E31" i="1"/>
  <c r="E32" i="1"/>
  <c r="E13" i="1"/>
  <c r="E14" i="1"/>
  <c r="E15" i="1"/>
  <c r="E16" i="1"/>
  <c r="E17" i="1"/>
  <c r="E18" i="1"/>
  <c r="E19" i="1"/>
  <c r="E20" i="1"/>
  <c r="E21" i="1"/>
  <c r="E22" i="1"/>
  <c r="J31" i="1" l="1"/>
  <c r="J6" i="1"/>
  <c r="J4" i="1"/>
  <c r="J8" i="1" s="1"/>
  <c r="E46" i="1"/>
  <c r="E23" i="1"/>
  <c r="E64" i="1"/>
  <c r="J63" i="1"/>
  <c r="E40" i="1"/>
  <c r="E54" i="1"/>
  <c r="J50" i="1"/>
  <c r="J57" i="1"/>
  <c r="E33" i="1"/>
  <c r="J22" i="1"/>
</calcChain>
</file>

<file path=xl/sharedStrings.xml><?xml version="1.0" encoding="utf-8"?>
<sst xmlns="http://schemas.openxmlformats.org/spreadsheetml/2006/main" count="140" uniqueCount="78">
  <si>
    <t>PROJECTED MONTHLY INCOME</t>
  </si>
  <si>
    <t>Income 1</t>
  </si>
  <si>
    <t>Extra income</t>
  </si>
  <si>
    <t>Total monthly income</t>
  </si>
  <si>
    <t>ACTUAL MONTHLY INCOME</t>
  </si>
  <si>
    <t>HOUSING</t>
  </si>
  <si>
    <t>Projected Cost</t>
  </si>
  <si>
    <t>Actual Cost</t>
  </si>
  <si>
    <t>Difference</t>
  </si>
  <si>
    <t>ENTERTAINMENT</t>
  </si>
  <si>
    <t>Mortgage or rent</t>
  </si>
  <si>
    <t>Video/DVD</t>
  </si>
  <si>
    <t>Phone</t>
  </si>
  <si>
    <t>CDs</t>
  </si>
  <si>
    <t>Electricity</t>
  </si>
  <si>
    <t>Movies</t>
  </si>
  <si>
    <t>Gas</t>
  </si>
  <si>
    <t>Concerts</t>
  </si>
  <si>
    <t>Water and sewer</t>
  </si>
  <si>
    <t>Sporting events</t>
  </si>
  <si>
    <t>Cable</t>
  </si>
  <si>
    <t>Live theater</t>
  </si>
  <si>
    <t>Waste removal</t>
  </si>
  <si>
    <t>Other</t>
  </si>
  <si>
    <t>Maintenance or repairs</t>
  </si>
  <si>
    <t>Supplies</t>
  </si>
  <si>
    <t>LOANS</t>
  </si>
  <si>
    <t>TRANSPORTATION</t>
  </si>
  <si>
    <t>Personal</t>
  </si>
  <si>
    <t>Vehicle payment</t>
  </si>
  <si>
    <t>Student</t>
  </si>
  <si>
    <t>Bus/taxi fare</t>
  </si>
  <si>
    <t>Credit card</t>
  </si>
  <si>
    <t>Insurance</t>
  </si>
  <si>
    <t>Licensing</t>
  </si>
  <si>
    <t>Fuel</t>
  </si>
  <si>
    <t>Maintenance</t>
  </si>
  <si>
    <t>TAXES</t>
  </si>
  <si>
    <t>Federal</t>
  </si>
  <si>
    <t>INSURANCE</t>
  </si>
  <si>
    <t>State</t>
  </si>
  <si>
    <t>Home</t>
  </si>
  <si>
    <t>Local</t>
  </si>
  <si>
    <t>Health</t>
  </si>
  <si>
    <t>Life</t>
  </si>
  <si>
    <t>SAVINGS OR INVESTMENTS</t>
  </si>
  <si>
    <t>Retirement account</t>
  </si>
  <si>
    <t>FOOD</t>
  </si>
  <si>
    <t>Investment account</t>
  </si>
  <si>
    <t>Groceries</t>
  </si>
  <si>
    <t>Dining out</t>
  </si>
  <si>
    <t>GIFTS AND DONATIONS</t>
  </si>
  <si>
    <t>Charity 1</t>
  </si>
  <si>
    <t>PETS</t>
  </si>
  <si>
    <t>Charity 2</t>
  </si>
  <si>
    <t>Food</t>
  </si>
  <si>
    <t>Charity 3</t>
  </si>
  <si>
    <t>Medical</t>
  </si>
  <si>
    <t>Grooming</t>
  </si>
  <si>
    <t>Toys</t>
  </si>
  <si>
    <t>LEGAL</t>
  </si>
  <si>
    <t>Attorney</t>
  </si>
  <si>
    <t>Alimony</t>
  </si>
  <si>
    <t>Payments on lien or judgment</t>
  </si>
  <si>
    <t>PERSONAL CARE</t>
  </si>
  <si>
    <t>Hair/nails</t>
  </si>
  <si>
    <t>Clothing</t>
  </si>
  <si>
    <t>TOTAL PROJECTED COST</t>
  </si>
  <si>
    <t>Dry cleaning</t>
  </si>
  <si>
    <t>Health club</t>
  </si>
  <si>
    <t>TOTAL ACTUAL COST</t>
  </si>
  <si>
    <t>Organization dues or fees</t>
  </si>
  <si>
    <t>TOTAL DIFFERENCE</t>
  </si>
  <si>
    <t>Subtotal</t>
  </si>
  <si>
    <t>PERSONAL MONTHLY BUDGET</t>
  </si>
  <si>
    <t>PROJECTED BALANCE 
(Projected income minus expenses)</t>
  </si>
  <si>
    <t>ACTUAL BALANCE 
(Actual income minus expenses)</t>
  </si>
  <si>
    <t>DIFFERENCE 
(Actual minus projected)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</si>
</sst>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8" formatCode="&quot;$&quot;#,##0.00_);[Red]\(&quot;$&quot;#,##0.00\)"/>
    <numFmt numFmtId="164" formatCode="&quot;$&quot;#,##0.00"/>
  </numFmts>
  <fonts count="14" x14ac:knownFonts="1">
    <font>
      <sz val="10"/>
      <color theme="1" tint="0.24994659260841701"/>
      <name val="Calibri"/>
      <family val="2"/>
      <scheme val="minor"/>
    </font>
    <font>
      <sz val="10"/>
      <color theme="1" tint="0.24994659260841701"/>
      <name val="Century Gothic"/>
      <family val="2"/>
      <scheme val="major"/>
    </font>
    <font>
      <b/>
      <sz val="10"/>
      <color theme="1" tint="0.24994659260841701"/>
      <name val="Century Gothic"/>
      <family val="2"/>
      <scheme val="major"/>
    </font>
    <font>
      <sz val="22"/>
      <color theme="3" tint="0.24994659260841701"/>
      <name val="Century Gothic"/>
      <family val="2"/>
      <scheme val="major"/>
    </font>
    <font>
      <sz val="11"/>
      <color theme="1"/>
      <name val="Century Gothic"/>
      <family val="2"/>
    </font>
    <font>
      <sz val="10"/>
      <color theme="1" tint="0.24994659260841701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0"/>
      <color rgb="FF256D85"/>
      <name val="Century Gothic"/>
      <family val="2"/>
    </font>
    <font>
      <b/>
      <sz val="9"/>
      <color theme="1"/>
      <name val="Century Gothic"/>
      <family val="2"/>
    </font>
    <font>
      <b/>
      <u/>
      <sz val="26"/>
      <name val="Century Gothic"/>
      <family val="2"/>
    </font>
    <font>
      <b/>
      <u/>
      <sz val="20"/>
      <name val="Century Gothic"/>
      <family val="2"/>
    </font>
    <font>
      <sz val="10"/>
      <color theme="0"/>
      <name val="Century Gothic"/>
      <family val="2"/>
    </font>
    <font>
      <b/>
      <sz val="9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6393B1"/>
        <bgColor indexed="64"/>
      </patternFill>
    </fill>
  </fills>
  <borders count="1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 style="hair">
        <color theme="0"/>
      </left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 style="hair">
        <color theme="0"/>
      </right>
      <top style="hair">
        <color theme="0" tint="-0.14993743705557422"/>
      </top>
      <bottom style="hair">
        <color theme="0" tint="-0.14993743705557422"/>
      </bottom>
      <diagonal/>
    </border>
    <border>
      <left style="hair">
        <color theme="0"/>
      </left>
      <right/>
      <top style="hair">
        <color theme="0" tint="-0.14993743705557422"/>
      </top>
      <bottom/>
      <diagonal/>
    </border>
    <border>
      <left/>
      <right style="hair">
        <color theme="0"/>
      </right>
      <top style="hair">
        <color theme="0" tint="-0.14993743705557422"/>
      </top>
      <bottom/>
      <diagonal/>
    </border>
    <border>
      <left/>
      <right/>
      <top style="double">
        <color rgb="FF6393B1"/>
      </top>
      <bottom style="double">
        <color rgb="FF6393B1"/>
      </bottom>
      <diagonal/>
    </border>
  </borders>
  <cellStyleXfs count="4">
    <xf numFmtId="0" fontId="0" fillId="0" borderId="0"/>
    <xf numFmtId="0" fontId="3" fillId="0" borderId="7" applyNumberFormat="0" applyFill="0" applyAlignment="0" applyProtection="0"/>
    <xf numFmtId="0" fontId="1" fillId="0" borderId="8" applyNumberFormat="0" applyFill="0" applyBorder="0" applyAlignment="0" applyProtection="0"/>
    <xf numFmtId="0" fontId="2" fillId="0" borderId="9" applyNumberFormat="0" applyFill="0" applyBorder="0" applyAlignment="0" applyProtection="0"/>
  </cellStyleXfs>
  <cellXfs count="38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5" fillId="0" borderId="0" xfId="0" applyFont="1" applyBorder="1"/>
    <xf numFmtId="0" fontId="6" fillId="0" borderId="11" xfId="0" applyFont="1" applyBorder="1"/>
    <xf numFmtId="164" fontId="6" fillId="0" borderId="11" xfId="0" applyNumberFormat="1" applyFont="1" applyBorder="1"/>
    <xf numFmtId="0" fontId="6" fillId="0" borderId="12" xfId="0" applyFont="1" applyBorder="1"/>
    <xf numFmtId="164" fontId="6" fillId="0" borderId="12" xfId="0" applyNumberFormat="1" applyFont="1" applyBorder="1"/>
    <xf numFmtId="0" fontId="6" fillId="0" borderId="13" xfId="0" applyFont="1" applyBorder="1"/>
    <xf numFmtId="164" fontId="6" fillId="0" borderId="14" xfId="0" applyNumberFormat="1" applyFont="1" applyBorder="1"/>
    <xf numFmtId="0" fontId="6" fillId="0" borderId="11" xfId="0" applyFont="1" applyFill="1" applyBorder="1"/>
    <xf numFmtId="164" fontId="6" fillId="0" borderId="11" xfId="0" applyNumberFormat="1" applyFont="1" applyFill="1" applyBorder="1"/>
    <xf numFmtId="0" fontId="6" fillId="0" borderId="12" xfId="0" applyFont="1" applyFill="1" applyBorder="1"/>
    <xf numFmtId="164" fontId="6" fillId="0" borderId="12" xfId="0" applyNumberFormat="1" applyFont="1" applyFill="1" applyBorder="1"/>
    <xf numFmtId="0" fontId="7" fillId="0" borderId="0" xfId="0" applyFont="1"/>
    <xf numFmtId="8" fontId="9" fillId="0" borderId="1" xfId="0" applyNumberFormat="1" applyFont="1" applyFill="1" applyBorder="1" applyAlignment="1">
      <alignment vertical="center"/>
    </xf>
    <xf numFmtId="0" fontId="6" fillId="0" borderId="15" xfId="0" applyFont="1" applyBorder="1"/>
    <xf numFmtId="164" fontId="6" fillId="0" borderId="16" xfId="0" applyNumberFormat="1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3" applyFont="1" applyBorder="1" applyAlignment="1">
      <alignment horizontal="left" vertical="center"/>
    </xf>
    <xf numFmtId="8" fontId="9" fillId="0" borderId="1" xfId="0" applyNumberFormat="1" applyFont="1" applyFill="1" applyBorder="1" applyAlignment="1">
      <alignment horizontal="center" vertical="center"/>
    </xf>
    <xf numFmtId="8" fontId="13" fillId="0" borderId="1" xfId="0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7" fillId="0" borderId="5" xfId="2" applyFont="1" applyBorder="1" applyAlignment="1">
      <alignment vertical="center"/>
    </xf>
    <xf numFmtId="0" fontId="7" fillId="0" borderId="6" xfId="2" applyFont="1" applyBorder="1" applyAlignment="1">
      <alignment vertical="center"/>
    </xf>
    <xf numFmtId="0" fontId="7" fillId="0" borderId="2" xfId="2" applyFont="1" applyBorder="1" applyAlignment="1">
      <alignment vertical="center" wrapText="1"/>
    </xf>
    <xf numFmtId="0" fontId="7" fillId="0" borderId="3" xfId="2" applyFont="1" applyBorder="1" applyAlignment="1">
      <alignment vertical="center" wrapText="1"/>
    </xf>
    <xf numFmtId="0" fontId="7" fillId="0" borderId="4" xfId="2" applyFont="1" applyBorder="1" applyAlignment="1">
      <alignment vertical="center" wrapText="1"/>
    </xf>
    <xf numFmtId="0" fontId="7" fillId="0" borderId="1" xfId="2" applyFont="1" applyBorder="1" applyAlignment="1">
      <alignment horizontal="left" vertical="center" wrapText="1"/>
    </xf>
    <xf numFmtId="0" fontId="7" fillId="0" borderId="1" xfId="2" applyFont="1" applyBorder="1" applyAlignment="1">
      <alignment horizontal="left" vertical="center"/>
    </xf>
    <xf numFmtId="0" fontId="12" fillId="3" borderId="1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6" fillId="2" borderId="17" xfId="0" applyFont="1" applyFill="1" applyBorder="1"/>
    <xf numFmtId="164" fontId="6" fillId="2" borderId="17" xfId="0" applyNumberFormat="1" applyFont="1" applyFill="1" applyBorder="1"/>
  </cellXfs>
  <cellStyles count="4">
    <cellStyle name="Heading 1" xfId="1" builtinId="16" customBuiltin="1"/>
    <cellStyle name="Heading 2" xfId="2" builtinId="17" customBuiltin="1"/>
    <cellStyle name="Heading 3" xfId="3" builtinId="18" customBuiltin="1"/>
    <cellStyle name="Normal" xfId="0" builtinId="0" customBuiltin="1"/>
  </cellStyles>
  <dxfs count="122"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solid">
          <fgColor indexed="64"/>
          <bgColor theme="0" tint="-4.9989318521683403E-2"/>
        </patternFill>
      </fill>
    </dxf>
    <dxf>
      <border>
        <top style="double">
          <color rgb="FF6393B1"/>
        </top>
      </border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solid">
          <fgColor indexed="64"/>
          <bgColor theme="0" tint="-4.9989318521683403E-2"/>
        </patternFill>
      </fill>
    </dxf>
    <dxf>
      <border>
        <top style="double">
          <color rgb="FF6393B1"/>
        </top>
      </border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solid">
          <fgColor indexed="64"/>
          <bgColor theme="0" tint="-4.9989318521683403E-2"/>
        </patternFill>
      </fill>
    </dxf>
    <dxf>
      <border>
        <top style="double">
          <color rgb="FF6393B1"/>
        </top>
      </border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solid">
          <fgColor indexed="64"/>
          <bgColor theme="0" tint="-4.9989318521683403E-2"/>
        </patternFill>
      </fill>
    </dxf>
    <dxf>
      <border>
        <top style="double">
          <color rgb="FF6393B1"/>
        </top>
      </border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solid">
          <fgColor indexed="64"/>
          <bgColor theme="0" tint="-4.9989318521683403E-2"/>
        </patternFill>
      </fill>
    </dxf>
    <dxf>
      <border>
        <top style="double">
          <color rgb="FF6393B1"/>
        </top>
      </border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solid">
          <fgColor indexed="64"/>
          <bgColor theme="0" tint="-4.9989318521683403E-2"/>
        </patternFill>
      </fill>
    </dxf>
    <dxf>
      <border>
        <top style="double">
          <color rgb="FF6393B1"/>
        </top>
      </border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solid">
          <fgColor indexed="64"/>
          <bgColor theme="0" tint="-4.9989318521683403E-2"/>
        </patternFill>
      </fill>
    </dxf>
    <dxf>
      <border>
        <top style="double">
          <color rgb="FF6393B1"/>
        </top>
      </border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solid">
          <fgColor indexed="64"/>
          <bgColor theme="0" tint="-4.9989318521683403E-2"/>
        </patternFill>
      </fill>
    </dxf>
    <dxf>
      <border>
        <top style="double">
          <color rgb="FF6393B1"/>
        </top>
      </border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solid">
          <fgColor indexed="64"/>
          <bgColor theme="0" tint="-4.9989318521683403E-2"/>
        </patternFill>
      </fill>
    </dxf>
    <dxf>
      <border>
        <top style="double">
          <color rgb="FF6393B1"/>
        </top>
      </border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solid">
          <fgColor indexed="64"/>
          <bgColor theme="0" tint="-4.9989318521683403E-2"/>
        </patternFill>
      </fill>
    </dxf>
    <dxf>
      <border>
        <top style="double">
          <color rgb="FF6393B1"/>
        </top>
      </border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solid">
          <fgColor indexed="64"/>
          <bgColor theme="0" tint="-4.9989318521683403E-2"/>
        </patternFill>
      </fill>
    </dxf>
    <dxf>
      <border>
        <top style="double">
          <color rgb="FF6393B1"/>
        </top>
      </border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solid">
          <fgColor indexed="64"/>
          <bgColor theme="0" tint="-4.9989318521683403E-2"/>
        </patternFill>
      </fill>
    </dxf>
    <dxf>
      <border>
        <top style="double">
          <color rgb="FF6393B1"/>
        </top>
      </border>
    </dxf>
    <dxf>
      <font>
        <strike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fill>
        <patternFill patternType="solid">
          <fgColor indexed="64"/>
          <bgColor rgb="FF6393B1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fill>
        <patternFill patternType="solid">
          <fgColor indexed="64"/>
          <bgColor rgb="FF6393B1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fill>
        <patternFill patternType="solid">
          <fgColor indexed="64"/>
          <bgColor rgb="FF6393B1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fill>
        <patternFill patternType="solid">
          <fgColor indexed="64"/>
          <bgColor rgb="FF6393B1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fill>
        <patternFill patternType="solid">
          <fgColor indexed="64"/>
          <bgColor rgb="FF6393B1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fill>
        <patternFill patternType="solid">
          <fgColor indexed="64"/>
          <bgColor rgb="FF6393B1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fill>
        <patternFill patternType="solid">
          <fgColor indexed="64"/>
          <bgColor rgb="FF6393B1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fill>
        <patternFill patternType="solid">
          <fgColor indexed="64"/>
          <bgColor rgb="FF6393B1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fill>
        <patternFill patternType="solid">
          <fgColor indexed="64"/>
          <bgColor rgb="FF6393B1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fill>
        <patternFill patternType="solid">
          <fgColor indexed="64"/>
          <bgColor rgb="FF6393B1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fill>
        <patternFill patternType="solid">
          <fgColor indexed="64"/>
          <bgColor rgb="FF6393B1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fill>
        <patternFill patternType="solid">
          <fgColor indexed="64"/>
          <bgColor rgb="FF6393B1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solid">
          <fgColor indexed="64"/>
          <bgColor theme="0" tint="-4.9989318521683403E-2"/>
        </patternFill>
      </fill>
    </dxf>
    <dxf>
      <border diagonalUp="0" diagonalDown="0">
        <left style="hair">
          <color theme="0"/>
        </left>
        <right style="hair">
          <color theme="0"/>
        </right>
        <top style="hair">
          <color theme="0" tint="-0.14993743705557422"/>
        </top>
        <bottom style="double">
          <color theme="0" tint="-0.14993743705557422"/>
        </bottom>
      </border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solid">
          <fgColor indexed="64"/>
          <bgColor theme="0" tint="-4.9989318521683403E-2"/>
        </patternFill>
      </fill>
    </dxf>
    <dxf>
      <border diagonalUp="0" diagonalDown="0">
        <left style="hair">
          <color theme="0"/>
        </left>
        <right style="hair">
          <color theme="0"/>
        </right>
        <top style="hair">
          <color theme="0" tint="-0.14993743705557422"/>
        </top>
        <bottom style="double">
          <color theme="0" tint="-0.14993743705557422"/>
        </bottom>
      </border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solid">
          <fgColor indexed="64"/>
          <bgColor theme="0" tint="-4.9989318521683403E-2"/>
        </patternFill>
      </fill>
    </dxf>
    <dxf>
      <border diagonalUp="0" diagonalDown="0">
        <left style="hair">
          <color theme="0"/>
        </left>
        <right style="hair">
          <color theme="0"/>
        </right>
        <top style="hair">
          <color theme="0" tint="-0.14993743705557422"/>
        </top>
        <bottom style="double">
          <color theme="0" tint="-0.14993743705557422"/>
        </bottom>
      </border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solid">
          <fgColor indexed="64"/>
          <bgColor theme="0" tint="-4.9989318521683403E-2"/>
        </patternFill>
      </fill>
    </dxf>
    <dxf>
      <border diagonalUp="0" diagonalDown="0">
        <left style="hair">
          <color theme="0"/>
        </left>
        <right style="hair">
          <color theme="0"/>
        </right>
        <top style="hair">
          <color theme="0" tint="-0.14993743705557422"/>
        </top>
        <bottom style="double">
          <color theme="0" tint="-0.14993743705557422"/>
        </bottom>
      </border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solid">
          <fgColor indexed="64"/>
          <bgColor theme="0" tint="-4.9989318521683403E-2"/>
        </patternFill>
      </fill>
    </dxf>
    <dxf>
      <border diagonalUp="0" diagonalDown="0">
        <left style="hair">
          <color theme="0"/>
        </left>
        <right style="hair">
          <color theme="0"/>
        </right>
        <top style="hair">
          <color theme="0" tint="-0.14993743705557422"/>
        </top>
        <bottom style="double">
          <color theme="0" tint="-0.14993743705557422"/>
        </bottom>
      </border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solid">
          <fgColor indexed="64"/>
          <bgColor theme="0" tint="-4.9989318521683403E-2"/>
        </patternFill>
      </fill>
    </dxf>
    <dxf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</dxf>
    <dxf>
      <border>
        <bottom style="hair">
          <color theme="0" tint="-0.14996795556505021"/>
        </bottom>
      </border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solid">
          <fgColor indexed="64"/>
          <bgColor theme="0" tint="-4.9989318521683403E-2"/>
        </patternFill>
      </fill>
    </dxf>
    <dxf>
      <border diagonalUp="0" diagonalDown="0">
        <left style="hair">
          <color theme="0"/>
        </left>
        <right style="hair">
          <color theme="0"/>
        </right>
        <top style="hair">
          <color theme="0" tint="-0.14993743705557422"/>
        </top>
        <bottom style="double">
          <color theme="0" tint="-0.14993743705557422"/>
        </bottom>
      </border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solid">
          <fgColor indexed="64"/>
          <bgColor theme="0" tint="-4.9989318521683403E-2"/>
        </patternFill>
      </fill>
    </dxf>
    <dxf>
      <border diagonalUp="0" diagonalDown="0">
        <left style="hair">
          <color theme="0"/>
        </left>
        <right style="hair">
          <color theme="0"/>
        </right>
        <top style="hair">
          <color theme="0" tint="-0.14993743705557422"/>
        </top>
        <bottom style="double">
          <color theme="0" tint="-0.14993743705557422"/>
        </bottom>
      </border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solid">
          <fgColor indexed="64"/>
          <bgColor theme="0" tint="-4.9989318521683403E-2"/>
        </patternFill>
      </fill>
    </dxf>
    <dxf>
      <border diagonalUp="0" diagonalDown="0">
        <left style="hair">
          <color theme="0"/>
        </left>
        <right style="hair">
          <color theme="0"/>
        </right>
        <top style="hair">
          <color theme="0" tint="-0.14993743705557422"/>
        </top>
        <bottom style="double">
          <color theme="0" tint="-0.14993743705557422"/>
        </bottom>
      </border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solid">
          <fgColor indexed="64"/>
          <bgColor theme="0" tint="-4.9989318521683403E-2"/>
        </patternFill>
      </fill>
    </dxf>
    <dxf>
      <border diagonalUp="0" diagonalDown="0">
        <left style="hair">
          <color theme="0"/>
        </left>
        <right style="hair">
          <color theme="0"/>
        </right>
        <top style="hair">
          <color theme="0" tint="-0.14993743705557422"/>
        </top>
        <bottom style="double">
          <color theme="0" tint="-0.14993743705557422"/>
        </bottom>
      </border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solid">
          <fgColor indexed="64"/>
          <bgColor theme="0" tint="-4.9989318521683403E-2"/>
        </patternFill>
      </fill>
    </dxf>
    <dxf>
      <border diagonalUp="0" diagonalDown="0">
        <left style="hair">
          <color theme="0"/>
        </left>
        <right style="hair">
          <color theme="0"/>
        </right>
        <top style="hair">
          <color theme="0" tint="-0.14993743705557422"/>
        </top>
        <bottom style="double">
          <color theme="0" tint="-0.14993743705557422"/>
        </bottom>
      </border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solid">
          <fgColor indexed="64"/>
          <bgColor theme="0" tint="-4.9989318521683403E-2"/>
        </patternFill>
      </fill>
    </dxf>
    <dxf>
      <border diagonalUp="0" diagonalDown="0">
        <left style="hair">
          <color theme="0"/>
        </left>
        <right style="hair">
          <color theme="0"/>
        </right>
        <top style="hair">
          <color theme="0" tint="-0.14993743705557422"/>
        </top>
        <bottom style="double">
          <color theme="0" tint="-0.14993743705557422"/>
        </bottom>
      </border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</dxf>
    <dxf>
      <border>
        <bottom style="hair">
          <color theme="0" tint="-0.14993743705557422"/>
        </bottom>
      </border>
    </dxf>
    <dxf>
      <font>
        <color rgb="FFC00000"/>
      </font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 val="0"/>
        <i val="0"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TableStyleLight9" defaultPivotStyle="PivotStyleLight16">
    <tableStyle name="Personal monthly budget" pivot="0" count="7" xr9:uid="{DF2684C2-C435-47FA-9646-E632C3AE8948}">
      <tableStyleElement type="wholeTable" dxfId="121"/>
      <tableStyleElement type="headerRow" dxfId="120"/>
      <tableStyleElement type="totalRow" dxfId="119"/>
      <tableStyleElement type="firstColumn" dxfId="118"/>
      <tableStyleElement type="lastColumn" dxfId="117"/>
      <tableStyleElement type="firstRowStripe" dxfId="116"/>
      <tableStyleElement type="firstColumnStripe" dxfId="115"/>
    </tableStyle>
  </tableStyles>
  <colors>
    <mruColors>
      <color rgb="FF6393B1"/>
      <color rgb="FF3394B7"/>
      <color rgb="FFD4AF37"/>
      <color rgb="FF256D85"/>
      <color rgb="FF39A2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Housing" displayName="Housing" ref="B12:E23" totalsRowCount="1" headerRowDxfId="71" dataDxfId="112" totalsRowDxfId="110" headerRowBorderDxfId="113" tableBorderDxfId="111" totalsRowBorderDxfId="59">
  <autoFilter ref="B12:E22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HOUSING" totalsRowLabel="Subtotal" totalsRowDxfId="58"/>
    <tableColumn id="2" xr3:uid="{00000000-0010-0000-0000-000002000000}" name="Projected Cost" totalsRowDxfId="57"/>
    <tableColumn id="3" xr3:uid="{00000000-0010-0000-0000-000003000000}" name="Actual Cost" totalsRowDxfId="56"/>
    <tableColumn id="4" xr3:uid="{00000000-0010-0000-0000-000004000000}" name="Difference" totalsRowFunction="sum" totalsRowDxfId="55">
      <calculatedColumnFormula>Housing[[#This Row],[Projected Cost]]-Housing[[#This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Housing Costs in this table. Difference is auto calculated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Pets" displayName="Pets" ref="B48:E54" totalsRowCount="1" headerRowDxfId="62" dataDxfId="84" totalsRowDxfId="82" tableBorderDxfId="83" totalsRowBorderDxfId="14">
  <autoFilter ref="B48:E53" xr:uid="{00000000-0009-0000-0100-00000A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900-000001000000}" name="PETS" totalsRowLabel="Subtotal" dataDxfId="81" totalsRowDxfId="13"/>
    <tableColumn id="2" xr3:uid="{00000000-0010-0000-0900-000002000000}" name="Projected Cost" dataDxfId="80" totalsRowDxfId="12"/>
    <tableColumn id="3" xr3:uid="{00000000-0010-0000-0900-000003000000}" name="Actual Cost" dataDxfId="79" totalsRowDxfId="11"/>
    <tableColumn id="4" xr3:uid="{00000000-0010-0000-0900-000004000000}" name="Difference" totalsRowFunction="sum" dataDxfId="78" totalsRowDxfId="10">
      <calculatedColumnFormula>Pets[[#This Row],[Projected Cost]]-Pets[[#This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Pets Costs in this table. Difference is auto calculated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Legal" displayName="Legal" ref="G52:J57" totalsRowCount="1" headerRowDxfId="61" dataDxfId="77" totalsRowDxfId="75" tableBorderDxfId="76" totalsRowBorderDxfId="9" headerRowCellStyle="Normal">
  <autoFilter ref="G52:J56" xr:uid="{00000000-0009-0000-0100-00000B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A00-000001000000}" name="LEGAL" totalsRowLabel="Subtotal" totalsRowDxfId="8"/>
    <tableColumn id="2" xr3:uid="{00000000-0010-0000-0A00-000002000000}" name="Projected Cost" totalsRowDxfId="7"/>
    <tableColumn id="3" xr3:uid="{00000000-0010-0000-0A00-000003000000}" name="Actual Cost" totalsRowDxfId="6"/>
    <tableColumn id="4" xr3:uid="{00000000-0010-0000-0A00-000004000000}" name="Difference" totalsRowFunction="sum" totalsRowDxfId="5">
      <calculatedColumnFormula>Legal[[#This Row],[Projected Cost]]-Legal[[#This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Legal Costs in this table. Difference is auto calculated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PersonalCare" displayName="PersonalCare" ref="B56:E64" totalsRowCount="1" headerRowDxfId="60" dataDxfId="74" totalsRowDxfId="72" tableBorderDxfId="73" totalsRowBorderDxfId="4">
  <autoFilter ref="B56:E63" xr:uid="{00000000-0009-0000-0100-00000C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B00-000001000000}" name="PERSONAL CARE" totalsRowLabel="Subtotal" totalsRowDxfId="3"/>
    <tableColumn id="2" xr3:uid="{00000000-0010-0000-0B00-000002000000}" name="Projected Cost" totalsRowDxfId="2"/>
    <tableColumn id="3" xr3:uid="{00000000-0010-0000-0B00-000003000000}" name="Actual Cost" totalsRowDxfId="1"/>
    <tableColumn id="4" xr3:uid="{00000000-0010-0000-0B00-000004000000}" name="Difference" totalsRowFunction="sum" totalsRowDxfId="0">
      <calculatedColumnFormula>PersonalCare[[#This Row],[Projected Cost]]-PersonalCare[[#This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Personal Care Costs in this table. Difference is auto calcul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Entertainment" displayName="Entertainment" ref="G12:J22" totalsRowCount="1" headerRowDxfId="70" dataDxfId="109" totalsRowDxfId="107" tableBorderDxfId="108" totalsRowBorderDxfId="54" headerRowCellStyle="Normal">
  <autoFilter ref="G12:J21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ENTERTAINMENT" totalsRowLabel="Subtotal" totalsRowDxfId="53"/>
    <tableColumn id="2" xr3:uid="{00000000-0010-0000-0100-000002000000}" name="Projected Cost" totalsRowDxfId="52"/>
    <tableColumn id="3" xr3:uid="{00000000-0010-0000-0100-000003000000}" name="Actual Cost" totalsRowDxfId="51"/>
    <tableColumn id="4" xr3:uid="{00000000-0010-0000-0100-000004000000}" name="Difference" totalsRowFunction="sum" totalsRowDxfId="50">
      <calculatedColumnFormula>Entertainment[[#This Row],[Projected Cost]]-Entertainment[[#This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Entertainment Costs in this table. Difference is auto calcul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Loans" displayName="Loans" ref="G24:J31" totalsRowCount="1" headerRowDxfId="69" dataDxfId="106" totalsRowDxfId="104" tableBorderDxfId="105" totalsRowBorderDxfId="49">
  <autoFilter ref="G24:J30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LOANS" totalsRowLabel="Subtotal" totalsRowDxfId="48"/>
    <tableColumn id="2" xr3:uid="{00000000-0010-0000-0200-000002000000}" name="Projected Cost" totalsRowDxfId="47"/>
    <tableColumn id="3" xr3:uid="{00000000-0010-0000-0200-000003000000}" name="Actual Cost" totalsRowDxfId="46"/>
    <tableColumn id="4" xr3:uid="{00000000-0010-0000-0200-000004000000}" name="Difference" totalsRowFunction="sum" totalsRowDxfId="45">
      <calculatedColumnFormula>Loans[[#This Row],[Projected Cost]]-Loans[[#This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Loan Costs in this table. Difference is auto calculated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ransportation" displayName="Transportation" ref="B25:E33" totalsRowCount="1" headerRowDxfId="68" dataDxfId="103" totalsRowDxfId="101" tableBorderDxfId="102" totalsRowBorderDxfId="44" headerRowCellStyle="Normal">
  <autoFilter ref="B25:E32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300-000001000000}" name="TRANSPORTATION" totalsRowLabel="Subtotal" totalsRowDxfId="43"/>
    <tableColumn id="2" xr3:uid="{00000000-0010-0000-0300-000002000000}" name="Projected Cost" totalsRowDxfId="42"/>
    <tableColumn id="3" xr3:uid="{00000000-0010-0000-0300-000003000000}" name="Actual Cost" totalsRowDxfId="41"/>
    <tableColumn id="4" xr3:uid="{00000000-0010-0000-0300-000004000000}" name="Difference" totalsRowFunction="sum" totalsRowDxfId="40">
      <calculatedColumnFormula>Transportation[[#This Row],[Projected Cost]]-Transportation[[#This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Transportation Costs in this table. Difference is auto calculated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Insurance" displayName="Insurance" ref="B35:E40" totalsRowCount="1" headerRowDxfId="67" dataDxfId="100" totalsRowDxfId="98" tableBorderDxfId="99" totalsRowBorderDxfId="39" headerRowCellStyle="Normal">
  <autoFilter ref="B35:E39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400-000001000000}" name="INSURANCE" totalsRowLabel="Subtotal" totalsRowDxfId="38"/>
    <tableColumn id="2" xr3:uid="{00000000-0010-0000-0400-000002000000}" name="Projected Cost" totalsRowDxfId="37"/>
    <tableColumn id="3" xr3:uid="{00000000-0010-0000-0400-000003000000}" name="Actual Cost" totalsRowDxfId="36"/>
    <tableColumn id="4" xr3:uid="{00000000-0010-0000-0400-000004000000}" name="Difference" totalsRowFunction="sum" totalsRowDxfId="35">
      <calculatedColumnFormula>Insurance[[#This Row],[Projected Cost]]-Insurance[[#This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Insurance Costs in this table. Difference is auto calculated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xes" displayName="Taxes" ref="G33:J38" totalsRowCount="1" headerRowDxfId="66" dataDxfId="97" totalsRowDxfId="95" tableBorderDxfId="96" totalsRowBorderDxfId="34" headerRowCellStyle="Normal">
  <autoFilter ref="G33:J37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500-000001000000}" name="TAXES" totalsRowLabel="Subtotal" totalsRowDxfId="33"/>
    <tableColumn id="2" xr3:uid="{00000000-0010-0000-0500-000002000000}" name="Projected Cost" totalsRowDxfId="32"/>
    <tableColumn id="3" xr3:uid="{00000000-0010-0000-0500-000003000000}" name="Actual Cost" totalsRowDxfId="31"/>
    <tableColumn id="4" xr3:uid="{00000000-0010-0000-0500-000004000000}" name="Difference" totalsRowFunction="sum" totalsRowDxfId="30">
      <calculatedColumnFormula>Taxes[[#This Row],[Projected Cost]]-Taxes[[#This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Taxes Costs in this table. Difference is auto calculated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Savings" displayName="Savings" ref="G40:J44" totalsRowCount="1" headerRowDxfId="65" dataDxfId="93" totalsRowDxfId="91" headerRowBorderDxfId="94" tableBorderDxfId="92" totalsRowBorderDxfId="29" headerRowCellStyle="Normal">
  <autoFilter ref="G40:J43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600-000001000000}" name="SAVINGS OR INVESTMENTS" totalsRowLabel="Subtotal" totalsRowDxfId="28"/>
    <tableColumn id="2" xr3:uid="{00000000-0010-0000-0600-000002000000}" name="Projected Cost" totalsRowDxfId="27"/>
    <tableColumn id="3" xr3:uid="{00000000-0010-0000-0600-000003000000}" name="Actual Cost" totalsRowDxfId="26"/>
    <tableColumn id="4" xr3:uid="{00000000-0010-0000-0600-000004000000}" name="Difference" totalsRowFunction="sum" totalsRowDxfId="25">
      <calculatedColumnFormula>Savings[[#This Row],[Projected Cost]]-Savings[[#This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Costs for Savings or Investments in this table. Difference is auto calculated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Food" displayName="Food" ref="B42:E46" totalsRowCount="1" headerRowDxfId="64" dataDxfId="90" totalsRowDxfId="88" tableBorderDxfId="89" totalsRowBorderDxfId="24" headerRowCellStyle="Normal">
  <autoFilter ref="B42:E45" xr:uid="{00000000-0009-0000-0100-000008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700-000001000000}" name="FOOD" totalsRowLabel="Subtotal" totalsRowDxfId="23"/>
    <tableColumn id="2" xr3:uid="{00000000-0010-0000-0700-000002000000}" name="Projected Cost" totalsRowDxfId="22"/>
    <tableColumn id="3" xr3:uid="{00000000-0010-0000-0700-000003000000}" name="Actual Cost" totalsRowDxfId="21"/>
    <tableColumn id="4" xr3:uid="{00000000-0010-0000-0700-000004000000}" name="Difference" totalsRowFunction="sum" totalsRowDxfId="20">
      <calculatedColumnFormula>Food[[#This Row],[Projected Cost]]-Food[[#This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Food Costs in this table. Difference is auto calculated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Gifts" displayName="Gifts" ref="G46:J50" totalsRowCount="1" headerRowDxfId="63" dataDxfId="87" totalsRowDxfId="85" tableBorderDxfId="86" totalsRowBorderDxfId="19" headerRowCellStyle="Normal">
  <autoFilter ref="G46:J49" xr:uid="{00000000-0009-0000-0100-000009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800-000001000000}" name="GIFTS AND DONATIONS" totalsRowLabel="Subtotal" totalsRowDxfId="18"/>
    <tableColumn id="2" xr3:uid="{00000000-0010-0000-0800-000002000000}" name="Projected Cost" totalsRowDxfId="17"/>
    <tableColumn id="3" xr3:uid="{00000000-0010-0000-0800-000003000000}" name="Actual Cost" totalsRowDxfId="16"/>
    <tableColumn id="4" xr3:uid="{00000000-0010-0000-0800-000004000000}" name="Difference" totalsRowFunction="sum" totalsRowDxfId="15">
      <calculatedColumnFormula>Gifts[[#This Row],[Projected Cost]]-Gifts[[#This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Costs for Gifts and Donations in this table. Difference is auto calculated"/>
    </ext>
  </extLst>
</table>
</file>

<file path=xl/theme/theme1.xml><?xml version="1.0" encoding="utf-8"?>
<a:theme xmlns:a="http://schemas.openxmlformats.org/drawingml/2006/main" name="WeightLossTracker">
  <a:themeElements>
    <a:clrScheme name="WeightLossTracker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7B0B8"/>
      </a:accent1>
      <a:accent2>
        <a:srgbClr val="FF6B6B"/>
      </a:accent2>
      <a:accent3>
        <a:srgbClr val="556270"/>
      </a:accent3>
      <a:accent4>
        <a:srgbClr val="81B63C"/>
      </a:accent4>
      <a:accent5>
        <a:srgbClr val="ED932C"/>
      </a:accent5>
      <a:accent6>
        <a:srgbClr val="A0729D"/>
      </a:accent6>
      <a:hlink>
        <a:srgbClr val="39ADDC"/>
      </a:hlink>
      <a:folHlink>
        <a:srgbClr val="895EA7"/>
      </a:folHlink>
    </a:clrScheme>
    <a:fontScheme name="Finance charge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Spring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100000"/>
                <a:shade val="85000"/>
                <a:lumMod val="8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7000"/>
                <a:satMod val="100000"/>
                <a:lumMod val="110000"/>
              </a:schemeClr>
            </a:gs>
            <a:gs pos="100000">
              <a:schemeClr val="phClr">
                <a:shade val="85000"/>
                <a:lumMod val="80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88900" dist="38100" dir="5400000" algn="ctr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5400000"/>
            </a:lightRig>
          </a:scene3d>
          <a:sp3d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100000"/>
                <a:hueMod val="100000"/>
                <a:satMod val="106000"/>
                <a:lumMod val="100000"/>
              </a:schemeClr>
            </a:gs>
            <a:gs pos="88000">
              <a:schemeClr val="phClr">
                <a:tint val="90000"/>
                <a:shade val="68000"/>
                <a:hueMod val="100000"/>
                <a:satMod val="114000"/>
                <a:lumMod val="74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4000"/>
                <a:shade val="100000"/>
                <a:hueMod val="100000"/>
                <a:satMod val="118000"/>
                <a:lumMod val="100000"/>
              </a:schemeClr>
            </a:gs>
            <a:gs pos="100000">
              <a:schemeClr val="phClr">
                <a:tint val="98000"/>
                <a:shade val="68000"/>
                <a:hueMod val="100000"/>
                <a:satMod val="118000"/>
                <a:lumMod val="82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/>
  </sheetPr>
  <dimension ref="B1:S65"/>
  <sheetViews>
    <sheetView showGridLines="0" tabSelected="1" view="pageBreakPreview" topLeftCell="A6" zoomScale="57" zoomScaleNormal="62" zoomScaleSheetLayoutView="57" workbookViewId="0">
      <selection activeCell="T41" sqref="T41"/>
    </sheetView>
  </sheetViews>
  <sheetFormatPr defaultRowHeight="13.5" x14ac:dyDescent="0.25"/>
  <cols>
    <col min="1" max="1" width="2.42578125" style="2" customWidth="1"/>
    <col min="2" max="2" width="19.5703125" style="2" customWidth="1"/>
    <col min="3" max="3" width="16" style="2" customWidth="1"/>
    <col min="4" max="4" width="13" style="2" customWidth="1"/>
    <col min="5" max="5" width="18.42578125" style="2" customWidth="1"/>
    <col min="6" max="6" width="2.7109375" style="2" customWidth="1"/>
    <col min="7" max="7" width="27.140625" style="2" customWidth="1"/>
    <col min="8" max="8" width="16" style="2" customWidth="1"/>
    <col min="9" max="9" width="13" style="2" customWidth="1"/>
    <col min="10" max="10" width="26.42578125" style="2" customWidth="1"/>
    <col min="11" max="11" width="2.7109375" style="2" customWidth="1"/>
    <col min="12" max="16384" width="9.140625" style="2"/>
  </cols>
  <sheetData>
    <row r="1" spans="2:17" s="1" customFormat="1" ht="16.5" x14ac:dyDescent="0.3">
      <c r="J1"/>
      <c r="K1"/>
      <c r="L1"/>
      <c r="M1"/>
      <c r="N1"/>
    </row>
    <row r="2" spans="2:17" s="1" customFormat="1" ht="39" customHeight="1" x14ac:dyDescent="0.3">
      <c r="B2" s="25" t="s">
        <v>74</v>
      </c>
      <c r="C2" s="26"/>
      <c r="D2" s="26"/>
      <c r="E2" s="26"/>
      <c r="F2" s="26"/>
      <c r="G2" s="26"/>
      <c r="H2" s="26"/>
      <c r="I2" s="26"/>
      <c r="J2" s="26"/>
      <c r="L2"/>
      <c r="M2"/>
    </row>
    <row r="3" spans="2:17" ht="29.25" customHeight="1" x14ac:dyDescent="0.25">
      <c r="B3" s="21"/>
      <c r="C3" s="21"/>
      <c r="D3" s="21"/>
      <c r="E3" s="21"/>
      <c r="F3" s="21"/>
      <c r="G3" s="21"/>
      <c r="H3" s="21"/>
      <c r="I3" s="21"/>
      <c r="J3" s="21"/>
    </row>
    <row r="4" spans="2:17" ht="20.100000000000001" customHeight="1" x14ac:dyDescent="0.25">
      <c r="B4" s="29" t="s">
        <v>0</v>
      </c>
      <c r="C4" s="27" t="s">
        <v>1</v>
      </c>
      <c r="D4" s="28"/>
      <c r="E4" s="17">
        <v>4300</v>
      </c>
      <c r="F4" s="3"/>
      <c r="G4" s="32" t="s">
        <v>75</v>
      </c>
      <c r="H4" s="33"/>
      <c r="I4" s="33"/>
      <c r="J4" s="23">
        <f>E6-J59</f>
        <v>3405</v>
      </c>
    </row>
    <row r="5" spans="2:17" ht="20.100000000000001" customHeight="1" x14ac:dyDescent="0.25">
      <c r="B5" s="30"/>
      <c r="C5" s="27" t="s">
        <v>2</v>
      </c>
      <c r="D5" s="28"/>
      <c r="E5" s="17">
        <v>300</v>
      </c>
      <c r="F5" s="3"/>
      <c r="G5" s="33"/>
      <c r="H5" s="33"/>
      <c r="I5" s="33"/>
      <c r="J5" s="23"/>
    </row>
    <row r="6" spans="2:17" ht="20.100000000000001" customHeight="1" x14ac:dyDescent="0.25">
      <c r="B6" s="31"/>
      <c r="C6" s="27" t="s">
        <v>3</v>
      </c>
      <c r="D6" s="28"/>
      <c r="E6" s="17">
        <f>SUM(E4:E5)</f>
        <v>4600</v>
      </c>
      <c r="F6" s="3"/>
      <c r="G6" s="32" t="s">
        <v>76</v>
      </c>
      <c r="H6" s="33"/>
      <c r="I6" s="33"/>
      <c r="J6" s="23">
        <f>E10-J61</f>
        <v>3064</v>
      </c>
    </row>
    <row r="7" spans="2:17" ht="20.100000000000001" customHeight="1" x14ac:dyDescent="0.25">
      <c r="B7" s="3"/>
      <c r="C7" s="16"/>
      <c r="D7" s="16"/>
      <c r="E7" s="3"/>
      <c r="F7" s="3"/>
      <c r="G7" s="33"/>
      <c r="H7" s="33"/>
      <c r="I7" s="33"/>
      <c r="J7" s="23"/>
    </row>
    <row r="8" spans="2:17" ht="20.100000000000001" customHeight="1" x14ac:dyDescent="0.25">
      <c r="B8" s="29" t="s">
        <v>4</v>
      </c>
      <c r="C8" s="27" t="s">
        <v>1</v>
      </c>
      <c r="D8" s="28"/>
      <c r="E8" s="17">
        <v>4000</v>
      </c>
      <c r="F8" s="3"/>
      <c r="G8" s="32" t="s">
        <v>77</v>
      </c>
      <c r="H8" s="33"/>
      <c r="I8" s="33"/>
      <c r="J8" s="24">
        <f>J6-J4</f>
        <v>-341</v>
      </c>
    </row>
    <row r="9" spans="2:17" ht="20.100000000000001" customHeight="1" x14ac:dyDescent="0.25">
      <c r="B9" s="30"/>
      <c r="C9" s="27" t="s">
        <v>2</v>
      </c>
      <c r="D9" s="28"/>
      <c r="E9" s="17">
        <v>300</v>
      </c>
      <c r="F9" s="3"/>
      <c r="G9" s="33"/>
      <c r="H9" s="33"/>
      <c r="I9" s="33"/>
      <c r="J9" s="24"/>
    </row>
    <row r="10" spans="2:17" ht="20.100000000000001" customHeight="1" x14ac:dyDescent="0.25">
      <c r="B10" s="31"/>
      <c r="C10" s="27" t="s">
        <v>3</v>
      </c>
      <c r="D10" s="28"/>
      <c r="E10" s="17">
        <f>SUM(E8:E9)</f>
        <v>4300</v>
      </c>
      <c r="F10" s="3"/>
      <c r="G10" s="3"/>
      <c r="H10" s="3"/>
      <c r="I10" s="3"/>
      <c r="J10" s="3"/>
    </row>
    <row r="11" spans="2:17" x14ac:dyDescent="0.25">
      <c r="B11" s="3"/>
      <c r="C11" s="3"/>
      <c r="D11" s="3"/>
      <c r="E11" s="3"/>
      <c r="F11" s="3"/>
      <c r="G11" s="3"/>
      <c r="H11" s="3"/>
      <c r="I11" s="3"/>
      <c r="J11" s="3"/>
    </row>
    <row r="12" spans="2:17" ht="20.100000000000001" customHeight="1" x14ac:dyDescent="0.25">
      <c r="B12" s="34" t="s">
        <v>5</v>
      </c>
      <c r="C12" s="34" t="s">
        <v>6</v>
      </c>
      <c r="D12" s="34" t="s">
        <v>7</v>
      </c>
      <c r="E12" s="34" t="s">
        <v>8</v>
      </c>
      <c r="F12" s="3"/>
      <c r="G12" s="34" t="s">
        <v>9</v>
      </c>
      <c r="H12" s="34" t="s">
        <v>6</v>
      </c>
      <c r="I12" s="34" t="s">
        <v>7</v>
      </c>
      <c r="J12" s="34" t="s">
        <v>8</v>
      </c>
    </row>
    <row r="13" spans="2:17" ht="13.5" customHeight="1" x14ac:dyDescent="0.25">
      <c r="B13" s="12" t="s">
        <v>10</v>
      </c>
      <c r="C13" s="13">
        <v>1000</v>
      </c>
      <c r="D13" s="13">
        <v>1000</v>
      </c>
      <c r="E13" s="13">
        <f>Housing[[#This Row],[Projected Cost]]-Housing[[#This Row],[Actual Cost]]</f>
        <v>0</v>
      </c>
      <c r="F13" s="3"/>
      <c r="G13" s="6" t="s">
        <v>11</v>
      </c>
      <c r="H13" s="7"/>
      <c r="I13" s="7"/>
      <c r="J13" s="7">
        <f>Entertainment[[#This Row],[Projected Cost]]-Entertainment[[#This Row],[Actual Cost]]</f>
        <v>0</v>
      </c>
    </row>
    <row r="14" spans="2:17" ht="13.5" customHeight="1" x14ac:dyDescent="0.25">
      <c r="B14" s="12" t="s">
        <v>12</v>
      </c>
      <c r="C14" s="13">
        <v>54</v>
      </c>
      <c r="D14" s="13">
        <v>100</v>
      </c>
      <c r="E14" s="13">
        <f>Housing[[#This Row],[Projected Cost]]-Housing[[#This Row],[Actual Cost]]</f>
        <v>-46</v>
      </c>
      <c r="F14" s="3"/>
      <c r="G14" s="6" t="s">
        <v>13</v>
      </c>
      <c r="H14" s="7"/>
      <c r="I14" s="7"/>
      <c r="J14" s="7">
        <f>Entertainment[[#This Row],[Projected Cost]]-Entertainment[[#This Row],[Actual Cost]]</f>
        <v>0</v>
      </c>
      <c r="P14" s="4"/>
      <c r="Q14" s="4"/>
    </row>
    <row r="15" spans="2:17" ht="13.5" customHeight="1" x14ac:dyDescent="0.25">
      <c r="B15" s="12" t="s">
        <v>14</v>
      </c>
      <c r="C15" s="13">
        <v>44</v>
      </c>
      <c r="D15" s="13">
        <v>56</v>
      </c>
      <c r="E15" s="13">
        <f>Housing[[#This Row],[Projected Cost]]-Housing[[#This Row],[Actual Cost]]</f>
        <v>-12</v>
      </c>
      <c r="F15" s="3"/>
      <c r="G15" s="6" t="s">
        <v>15</v>
      </c>
      <c r="H15" s="7"/>
      <c r="I15" s="7"/>
      <c r="J15" s="7">
        <f>Entertainment[[#This Row],[Projected Cost]]-Entertainment[[#This Row],[Actual Cost]]</f>
        <v>0</v>
      </c>
      <c r="P15" s="4"/>
      <c r="Q15" s="4"/>
    </row>
    <row r="16" spans="2:17" ht="13.5" customHeight="1" x14ac:dyDescent="0.25">
      <c r="B16" s="12" t="s">
        <v>16</v>
      </c>
      <c r="C16" s="13">
        <v>22</v>
      </c>
      <c r="D16" s="13">
        <v>28</v>
      </c>
      <c r="E16" s="13">
        <f>Housing[[#This Row],[Projected Cost]]-Housing[[#This Row],[Actual Cost]]</f>
        <v>-6</v>
      </c>
      <c r="F16" s="3"/>
      <c r="G16" s="6" t="s">
        <v>17</v>
      </c>
      <c r="H16" s="7"/>
      <c r="I16" s="7"/>
      <c r="J16" s="7">
        <f>Entertainment[[#This Row],[Projected Cost]]-Entertainment[[#This Row],[Actual Cost]]</f>
        <v>0</v>
      </c>
      <c r="P16" s="4"/>
      <c r="Q16" s="4"/>
    </row>
    <row r="17" spans="2:17" ht="13.5" customHeight="1" x14ac:dyDescent="0.25">
      <c r="B17" s="12" t="s">
        <v>18</v>
      </c>
      <c r="C17" s="13">
        <v>8</v>
      </c>
      <c r="D17" s="13">
        <v>8</v>
      </c>
      <c r="E17" s="13">
        <f>Housing[[#This Row],[Projected Cost]]-Housing[[#This Row],[Actual Cost]]</f>
        <v>0</v>
      </c>
      <c r="F17" s="3"/>
      <c r="G17" s="6" t="s">
        <v>19</v>
      </c>
      <c r="H17" s="7"/>
      <c r="I17" s="7"/>
      <c r="J17" s="7">
        <f>Entertainment[[#This Row],[Projected Cost]]-Entertainment[[#This Row],[Actual Cost]]</f>
        <v>0</v>
      </c>
      <c r="P17" s="4"/>
      <c r="Q17" s="4"/>
    </row>
    <row r="18" spans="2:17" ht="13.5" customHeight="1" x14ac:dyDescent="0.25">
      <c r="B18" s="12" t="s">
        <v>20</v>
      </c>
      <c r="C18" s="13">
        <v>34</v>
      </c>
      <c r="D18" s="13">
        <v>34</v>
      </c>
      <c r="E18" s="13">
        <f>Housing[[#This Row],[Projected Cost]]-Housing[[#This Row],[Actual Cost]]</f>
        <v>0</v>
      </c>
      <c r="F18" s="3"/>
      <c r="G18" s="6" t="s">
        <v>21</v>
      </c>
      <c r="H18" s="7"/>
      <c r="I18" s="7"/>
      <c r="J18" s="7">
        <f>Entertainment[[#This Row],[Projected Cost]]-Entertainment[[#This Row],[Actual Cost]]</f>
        <v>0</v>
      </c>
    </row>
    <row r="19" spans="2:17" ht="13.5" customHeight="1" x14ac:dyDescent="0.25">
      <c r="B19" s="12" t="s">
        <v>22</v>
      </c>
      <c r="C19" s="13">
        <v>10</v>
      </c>
      <c r="D19" s="13">
        <v>10</v>
      </c>
      <c r="E19" s="13">
        <f>Housing[[#This Row],[Projected Cost]]-Housing[[#This Row],[Actual Cost]]</f>
        <v>0</v>
      </c>
      <c r="F19" s="3"/>
      <c r="G19" s="6" t="s">
        <v>23</v>
      </c>
      <c r="H19" s="7"/>
      <c r="I19" s="7"/>
      <c r="J19" s="7">
        <f>Entertainment[[#This Row],[Projected Cost]]-Entertainment[[#This Row],[Actual Cost]]</f>
        <v>0</v>
      </c>
    </row>
    <row r="20" spans="2:17" ht="13.5" customHeight="1" x14ac:dyDescent="0.25">
      <c r="B20" s="12" t="s">
        <v>24</v>
      </c>
      <c r="C20" s="13">
        <v>23</v>
      </c>
      <c r="D20" s="13">
        <v>0</v>
      </c>
      <c r="E20" s="13">
        <f>Housing[[#This Row],[Projected Cost]]-Housing[[#This Row],[Actual Cost]]</f>
        <v>23</v>
      </c>
      <c r="F20" s="3"/>
      <c r="G20" s="6" t="s">
        <v>23</v>
      </c>
      <c r="H20" s="7"/>
      <c r="I20" s="7"/>
      <c r="J20" s="7">
        <f>Entertainment[[#This Row],[Projected Cost]]-Entertainment[[#This Row],[Actual Cost]]</f>
        <v>0</v>
      </c>
    </row>
    <row r="21" spans="2:17" ht="13.5" customHeight="1" thickBot="1" x14ac:dyDescent="0.3">
      <c r="B21" s="12" t="s">
        <v>25</v>
      </c>
      <c r="C21" s="13">
        <v>0</v>
      </c>
      <c r="D21" s="13">
        <v>0</v>
      </c>
      <c r="E21" s="13">
        <f>Housing[[#This Row],[Projected Cost]]-Housing[[#This Row],[Actual Cost]]</f>
        <v>0</v>
      </c>
      <c r="F21" s="3"/>
      <c r="G21" s="8" t="s">
        <v>23</v>
      </c>
      <c r="H21" s="9"/>
      <c r="I21" s="9"/>
      <c r="J21" s="9">
        <f>Entertainment[[#This Row],[Projected Cost]]-Entertainment[[#This Row],[Actual Cost]]</f>
        <v>0</v>
      </c>
    </row>
    <row r="22" spans="2:17" ht="13.5" customHeight="1" thickTop="1" thickBot="1" x14ac:dyDescent="0.3">
      <c r="B22" s="14" t="s">
        <v>23</v>
      </c>
      <c r="C22" s="15">
        <v>0</v>
      </c>
      <c r="D22" s="15">
        <v>0</v>
      </c>
      <c r="E22" s="15">
        <f>Housing[[#This Row],[Projected Cost]]-Housing[[#This Row],[Actual Cost]]</f>
        <v>0</v>
      </c>
      <c r="F22" s="3"/>
      <c r="G22" s="36" t="s">
        <v>73</v>
      </c>
      <c r="H22" s="37"/>
      <c r="I22" s="37"/>
      <c r="J22" s="37">
        <f>SUBTOTAL(109,Entertainment[Difference])</f>
        <v>0</v>
      </c>
    </row>
    <row r="23" spans="2:17" ht="13.5" customHeight="1" thickTop="1" thickBot="1" x14ac:dyDescent="0.3">
      <c r="B23" s="36" t="s">
        <v>73</v>
      </c>
      <c r="C23" s="37"/>
      <c r="D23" s="37"/>
      <c r="E23" s="37">
        <f>SUBTOTAL(109,Housing[Difference])</f>
        <v>-41</v>
      </c>
      <c r="F23" s="3"/>
      <c r="G23" s="21"/>
      <c r="H23" s="21"/>
      <c r="I23" s="21"/>
      <c r="J23" s="21"/>
    </row>
    <row r="24" spans="2:17" ht="20.100000000000001" customHeight="1" thickTop="1" x14ac:dyDescent="0.25">
      <c r="B24" s="21"/>
      <c r="C24" s="21"/>
      <c r="D24" s="21"/>
      <c r="E24" s="21"/>
      <c r="F24" s="3"/>
      <c r="G24" s="34" t="s">
        <v>26</v>
      </c>
      <c r="H24" s="34" t="s">
        <v>6</v>
      </c>
      <c r="I24" s="34" t="s">
        <v>7</v>
      </c>
      <c r="J24" s="34" t="s">
        <v>8</v>
      </c>
    </row>
    <row r="25" spans="2:17" ht="20.100000000000001" customHeight="1" x14ac:dyDescent="0.25">
      <c r="B25" s="34" t="s">
        <v>27</v>
      </c>
      <c r="C25" s="34" t="s">
        <v>6</v>
      </c>
      <c r="D25" s="34" t="s">
        <v>7</v>
      </c>
      <c r="E25" s="34" t="s">
        <v>8</v>
      </c>
      <c r="F25" s="3"/>
      <c r="G25" s="6" t="s">
        <v>28</v>
      </c>
      <c r="H25" s="7"/>
      <c r="I25" s="7"/>
      <c r="J25" s="7">
        <f>Loans[[#This Row],[Projected Cost]]-Loans[[#This Row],[Actual Cost]]</f>
        <v>0</v>
      </c>
    </row>
    <row r="26" spans="2:17" ht="13.5" customHeight="1" x14ac:dyDescent="0.25">
      <c r="B26" s="6" t="s">
        <v>29</v>
      </c>
      <c r="C26" s="7"/>
      <c r="D26" s="7"/>
      <c r="E26" s="7">
        <f>Transportation[[#This Row],[Projected Cost]]-Transportation[[#This Row],[Actual Cost]]</f>
        <v>0</v>
      </c>
      <c r="F26" s="3"/>
      <c r="G26" s="6" t="s">
        <v>30</v>
      </c>
      <c r="H26" s="7"/>
      <c r="I26" s="7"/>
      <c r="J26" s="7">
        <f>Loans[[#This Row],[Projected Cost]]-Loans[[#This Row],[Actual Cost]]</f>
        <v>0</v>
      </c>
    </row>
    <row r="27" spans="2:17" ht="13.5" customHeight="1" x14ac:dyDescent="0.25">
      <c r="B27" s="6" t="s">
        <v>31</v>
      </c>
      <c r="C27" s="7"/>
      <c r="D27" s="7"/>
      <c r="E27" s="7">
        <f>Transportation[[#This Row],[Projected Cost]]-Transportation[[#This Row],[Actual Cost]]</f>
        <v>0</v>
      </c>
      <c r="F27" s="3"/>
      <c r="G27" s="6" t="s">
        <v>32</v>
      </c>
      <c r="H27" s="7"/>
      <c r="I27" s="7"/>
      <c r="J27" s="7">
        <f>Loans[[#This Row],[Projected Cost]]-Loans[[#This Row],[Actual Cost]]</f>
        <v>0</v>
      </c>
    </row>
    <row r="28" spans="2:17" ht="13.5" customHeight="1" x14ac:dyDescent="0.25">
      <c r="B28" s="6" t="s">
        <v>33</v>
      </c>
      <c r="C28" s="7"/>
      <c r="D28" s="7"/>
      <c r="E28" s="7">
        <f>Transportation[[#This Row],[Projected Cost]]-Transportation[[#This Row],[Actual Cost]]</f>
        <v>0</v>
      </c>
      <c r="F28" s="3"/>
      <c r="G28" s="6" t="s">
        <v>32</v>
      </c>
      <c r="H28" s="7"/>
      <c r="I28" s="7"/>
      <c r="J28" s="7">
        <f>Loans[[#This Row],[Projected Cost]]-Loans[[#This Row],[Actual Cost]]</f>
        <v>0</v>
      </c>
    </row>
    <row r="29" spans="2:17" ht="13.5" customHeight="1" x14ac:dyDescent="0.25">
      <c r="B29" s="6" t="s">
        <v>34</v>
      </c>
      <c r="C29" s="7"/>
      <c r="D29" s="7"/>
      <c r="E29" s="7">
        <f>Transportation[[#This Row],[Projected Cost]]-Transportation[[#This Row],[Actual Cost]]</f>
        <v>0</v>
      </c>
      <c r="F29" s="3"/>
      <c r="G29" s="6" t="s">
        <v>32</v>
      </c>
      <c r="H29" s="7"/>
      <c r="I29" s="7"/>
      <c r="J29" s="7">
        <f>Loans[[#This Row],[Projected Cost]]-Loans[[#This Row],[Actual Cost]]</f>
        <v>0</v>
      </c>
    </row>
    <row r="30" spans="2:17" ht="13.5" customHeight="1" thickBot="1" x14ac:dyDescent="0.3">
      <c r="B30" s="6" t="s">
        <v>35</v>
      </c>
      <c r="C30" s="7"/>
      <c r="D30" s="7"/>
      <c r="E30" s="7">
        <f>Transportation[[#This Row],[Projected Cost]]-Transportation[[#This Row],[Actual Cost]]</f>
        <v>0</v>
      </c>
      <c r="F30" s="3"/>
      <c r="G30" s="8" t="s">
        <v>23</v>
      </c>
      <c r="H30" s="9"/>
      <c r="I30" s="9"/>
      <c r="J30" s="9">
        <f>Loans[[#This Row],[Projected Cost]]-Loans[[#This Row],[Actual Cost]]</f>
        <v>0</v>
      </c>
    </row>
    <row r="31" spans="2:17" ht="13.5" customHeight="1" thickTop="1" thickBot="1" x14ac:dyDescent="0.3">
      <c r="B31" s="6" t="s">
        <v>36</v>
      </c>
      <c r="C31" s="7"/>
      <c r="D31" s="7"/>
      <c r="E31" s="7">
        <f>Transportation[[#This Row],[Projected Cost]]-Transportation[[#This Row],[Actual Cost]]</f>
        <v>0</v>
      </c>
      <c r="F31" s="3"/>
      <c r="G31" s="36" t="s">
        <v>73</v>
      </c>
      <c r="H31" s="37"/>
      <c r="I31" s="37"/>
      <c r="J31" s="37">
        <f>SUBTOTAL(109,Loans[Difference])</f>
        <v>0</v>
      </c>
    </row>
    <row r="32" spans="2:17" ht="13.5" customHeight="1" thickTop="1" thickBot="1" x14ac:dyDescent="0.3">
      <c r="B32" s="8" t="s">
        <v>23</v>
      </c>
      <c r="C32" s="9"/>
      <c r="D32" s="9"/>
      <c r="E32" s="9">
        <f>Transportation[[#This Row],[Projected Cost]]-Transportation[[#This Row],[Actual Cost]]</f>
        <v>0</v>
      </c>
      <c r="F32" s="3"/>
      <c r="G32" s="21"/>
      <c r="H32" s="21"/>
      <c r="I32" s="21"/>
      <c r="J32" s="21"/>
    </row>
    <row r="33" spans="2:19" ht="20.100000000000001" customHeight="1" thickTop="1" thickBot="1" x14ac:dyDescent="0.3">
      <c r="B33" s="36" t="s">
        <v>73</v>
      </c>
      <c r="C33" s="37"/>
      <c r="D33" s="37"/>
      <c r="E33" s="37">
        <f>SUBTOTAL(109,Transportation[Difference])</f>
        <v>0</v>
      </c>
      <c r="F33" s="3"/>
      <c r="G33" s="34" t="s">
        <v>37</v>
      </c>
      <c r="H33" s="34" t="s">
        <v>6</v>
      </c>
      <c r="I33" s="34" t="s">
        <v>7</v>
      </c>
      <c r="J33" s="34" t="s">
        <v>8</v>
      </c>
    </row>
    <row r="34" spans="2:19" ht="14.25" thickTop="1" x14ac:dyDescent="0.25">
      <c r="B34" s="21"/>
      <c r="C34" s="21"/>
      <c r="D34" s="21"/>
      <c r="E34" s="21"/>
      <c r="F34" s="3"/>
      <c r="G34" s="6" t="s">
        <v>38</v>
      </c>
      <c r="H34" s="7"/>
      <c r="I34" s="7"/>
      <c r="J34" s="7">
        <f>Taxes[[#This Row],[Projected Cost]]-Taxes[[#This Row],[Actual Cost]]</f>
        <v>0</v>
      </c>
    </row>
    <row r="35" spans="2:19" ht="20.100000000000001" customHeight="1" x14ac:dyDescent="0.25">
      <c r="B35" s="34" t="s">
        <v>39</v>
      </c>
      <c r="C35" s="34" t="s">
        <v>6</v>
      </c>
      <c r="D35" s="34" t="s">
        <v>7</v>
      </c>
      <c r="E35" s="34" t="s">
        <v>8</v>
      </c>
      <c r="F35" s="3"/>
      <c r="G35" s="6" t="s">
        <v>40</v>
      </c>
      <c r="H35" s="7"/>
      <c r="I35" s="7"/>
      <c r="J35" s="7">
        <f>Taxes[[#This Row],[Projected Cost]]-Taxes[[#This Row],[Actual Cost]]</f>
        <v>0</v>
      </c>
    </row>
    <row r="36" spans="2:19" x14ac:dyDescent="0.25">
      <c r="B36" s="6" t="s">
        <v>41</v>
      </c>
      <c r="C36" s="7"/>
      <c r="D36" s="7"/>
      <c r="E36" s="7">
        <f>Insurance[[#This Row],[Projected Cost]]-Insurance[[#This Row],[Actual Cost]]</f>
        <v>0</v>
      </c>
      <c r="F36" s="3"/>
      <c r="G36" s="6" t="s">
        <v>42</v>
      </c>
      <c r="H36" s="7"/>
      <c r="I36" s="7"/>
      <c r="J36" s="7">
        <f>Taxes[[#This Row],[Projected Cost]]-Taxes[[#This Row],[Actual Cost]]</f>
        <v>0</v>
      </c>
      <c r="M36"/>
      <c r="N36"/>
      <c r="O36"/>
      <c r="P36"/>
      <c r="Q36"/>
      <c r="R36"/>
      <c r="S36"/>
    </row>
    <row r="37" spans="2:19" ht="14.25" thickBot="1" x14ac:dyDescent="0.3">
      <c r="B37" s="6" t="s">
        <v>43</v>
      </c>
      <c r="C37" s="7"/>
      <c r="D37" s="7"/>
      <c r="E37" s="7">
        <f>Insurance[[#This Row],[Projected Cost]]-Insurance[[#This Row],[Actual Cost]]</f>
        <v>0</v>
      </c>
      <c r="F37" s="3"/>
      <c r="G37" s="8" t="s">
        <v>23</v>
      </c>
      <c r="H37" s="9"/>
      <c r="I37" s="9"/>
      <c r="J37" s="9">
        <f>Taxes[[#This Row],[Projected Cost]]-Taxes[[#This Row],[Actual Cost]]</f>
        <v>0</v>
      </c>
      <c r="M37"/>
      <c r="N37"/>
      <c r="O37"/>
      <c r="P37"/>
      <c r="Q37"/>
      <c r="R37"/>
      <c r="S37"/>
    </row>
    <row r="38" spans="2:19" ht="15" thickTop="1" thickBot="1" x14ac:dyDescent="0.3">
      <c r="B38" s="6" t="s">
        <v>44</v>
      </c>
      <c r="C38" s="7"/>
      <c r="D38" s="7"/>
      <c r="E38" s="7">
        <f>Insurance[[#This Row],[Projected Cost]]-Insurance[[#This Row],[Actual Cost]]</f>
        <v>0</v>
      </c>
      <c r="F38" s="3"/>
      <c r="G38" s="36" t="s">
        <v>73</v>
      </c>
      <c r="H38" s="37"/>
      <c r="I38" s="37"/>
      <c r="J38" s="37">
        <f>SUBTOTAL(109,Taxes[Difference])</f>
        <v>0</v>
      </c>
      <c r="M38"/>
      <c r="N38"/>
      <c r="O38"/>
      <c r="P38"/>
      <c r="Q38"/>
      <c r="R38"/>
      <c r="S38"/>
    </row>
    <row r="39" spans="2:19" ht="15" thickTop="1" thickBot="1" x14ac:dyDescent="0.3">
      <c r="B39" s="8" t="s">
        <v>23</v>
      </c>
      <c r="C39" s="9"/>
      <c r="D39" s="9"/>
      <c r="E39" s="9">
        <f>Insurance[[#This Row],[Projected Cost]]-Insurance[[#This Row],[Actual Cost]]</f>
        <v>0</v>
      </c>
      <c r="F39" s="3"/>
      <c r="G39" s="21"/>
      <c r="H39" s="21"/>
      <c r="I39" s="21"/>
      <c r="J39" s="21"/>
      <c r="K39" s="5"/>
      <c r="M39"/>
      <c r="N39"/>
      <c r="O39"/>
      <c r="P39"/>
      <c r="Q39"/>
      <c r="R39"/>
      <c r="S39"/>
    </row>
    <row r="40" spans="2:19" ht="20.100000000000001" customHeight="1" thickTop="1" thickBot="1" x14ac:dyDescent="0.3">
      <c r="B40" s="36" t="s">
        <v>73</v>
      </c>
      <c r="C40" s="37"/>
      <c r="D40" s="37"/>
      <c r="E40" s="37">
        <f>SUBTOTAL(109,Insurance[Difference])</f>
        <v>0</v>
      </c>
      <c r="F40" s="3"/>
      <c r="G40" s="35" t="s">
        <v>45</v>
      </c>
      <c r="H40" s="35" t="s">
        <v>6</v>
      </c>
      <c r="I40" s="35" t="s">
        <v>7</v>
      </c>
      <c r="J40" s="35" t="s">
        <v>8</v>
      </c>
      <c r="K40" s="5"/>
      <c r="M40"/>
      <c r="N40"/>
      <c r="O40"/>
      <c r="P40"/>
      <c r="Q40"/>
      <c r="R40"/>
      <c r="S40"/>
    </row>
    <row r="41" spans="2:19" ht="14.25" thickTop="1" x14ac:dyDescent="0.25">
      <c r="B41" s="21"/>
      <c r="C41" s="21"/>
      <c r="D41" s="21"/>
      <c r="E41" s="21"/>
      <c r="F41" s="3"/>
      <c r="G41" s="10" t="s">
        <v>46</v>
      </c>
      <c r="H41" s="7"/>
      <c r="I41" s="7"/>
      <c r="J41" s="11">
        <f>Savings[[#This Row],[Projected Cost]]-Savings[[#This Row],[Actual Cost]]</f>
        <v>0</v>
      </c>
      <c r="K41" s="5"/>
      <c r="M41"/>
      <c r="N41"/>
      <c r="O41"/>
      <c r="P41"/>
      <c r="Q41"/>
      <c r="R41"/>
      <c r="S41"/>
    </row>
    <row r="42" spans="2:19" ht="20.100000000000001" customHeight="1" x14ac:dyDescent="0.25">
      <c r="B42" s="34" t="s">
        <v>47</v>
      </c>
      <c r="C42" s="34" t="s">
        <v>6</v>
      </c>
      <c r="D42" s="34" t="s">
        <v>7</v>
      </c>
      <c r="E42" s="34" t="s">
        <v>8</v>
      </c>
      <c r="F42" s="3"/>
      <c r="G42" s="10" t="s">
        <v>48</v>
      </c>
      <c r="H42" s="7"/>
      <c r="I42" s="7"/>
      <c r="J42" s="11">
        <f>Savings[[#This Row],[Projected Cost]]-Savings[[#This Row],[Actual Cost]]</f>
        <v>0</v>
      </c>
      <c r="K42" s="5"/>
      <c r="M42"/>
      <c r="N42"/>
      <c r="O42"/>
      <c r="P42"/>
      <c r="Q42"/>
      <c r="R42"/>
      <c r="S42"/>
    </row>
    <row r="43" spans="2:19" ht="14.25" thickBot="1" x14ac:dyDescent="0.3">
      <c r="B43" s="6" t="s">
        <v>49</v>
      </c>
      <c r="C43" s="7"/>
      <c r="D43" s="7"/>
      <c r="E43" s="7">
        <f>Food[[#This Row],[Projected Cost]]-Food[[#This Row],[Actual Cost]]</f>
        <v>0</v>
      </c>
      <c r="F43" s="3"/>
      <c r="G43" s="18" t="s">
        <v>23</v>
      </c>
      <c r="H43" s="9"/>
      <c r="I43" s="9"/>
      <c r="J43" s="19">
        <f>Savings[[#This Row],[Projected Cost]]-Savings[[#This Row],[Actual Cost]]</f>
        <v>0</v>
      </c>
      <c r="K43" s="5"/>
      <c r="M43"/>
      <c r="N43"/>
      <c r="O43"/>
      <c r="P43"/>
      <c r="Q43"/>
      <c r="R43"/>
      <c r="S43"/>
    </row>
    <row r="44" spans="2:19" ht="15" thickTop="1" thickBot="1" x14ac:dyDescent="0.3">
      <c r="B44" s="6" t="s">
        <v>50</v>
      </c>
      <c r="C44" s="7"/>
      <c r="D44" s="7"/>
      <c r="E44" s="7">
        <f>Food[[#This Row],[Projected Cost]]-Food[[#This Row],[Actual Cost]]</f>
        <v>0</v>
      </c>
      <c r="F44" s="3"/>
      <c r="G44" s="36" t="s">
        <v>73</v>
      </c>
      <c r="H44" s="37"/>
      <c r="I44" s="37"/>
      <c r="J44" s="37">
        <f>SUBTOTAL(109,Savings[Difference])</f>
        <v>0</v>
      </c>
      <c r="M44"/>
      <c r="N44"/>
      <c r="O44"/>
      <c r="P44"/>
      <c r="Q44"/>
      <c r="R44"/>
      <c r="S44"/>
    </row>
    <row r="45" spans="2:19" ht="15" thickTop="1" thickBot="1" x14ac:dyDescent="0.3">
      <c r="B45" s="8" t="s">
        <v>23</v>
      </c>
      <c r="C45" s="9"/>
      <c r="D45" s="9"/>
      <c r="E45" s="9">
        <f>Food[[#This Row],[Projected Cost]]-Food[[#This Row],[Actual Cost]]</f>
        <v>0</v>
      </c>
      <c r="F45" s="3"/>
      <c r="G45" s="21"/>
      <c r="H45" s="21"/>
      <c r="I45" s="21"/>
      <c r="J45" s="21"/>
      <c r="M45"/>
      <c r="N45"/>
      <c r="O45"/>
      <c r="P45"/>
      <c r="Q45"/>
      <c r="R45"/>
      <c r="S45"/>
    </row>
    <row r="46" spans="2:19" ht="20.100000000000001" customHeight="1" thickTop="1" thickBot="1" x14ac:dyDescent="0.3">
      <c r="B46" s="36" t="s">
        <v>73</v>
      </c>
      <c r="C46" s="37"/>
      <c r="D46" s="37"/>
      <c r="E46" s="37">
        <f>SUBTOTAL(109,Food[Difference])</f>
        <v>0</v>
      </c>
      <c r="F46" s="3"/>
      <c r="G46" s="34" t="s">
        <v>51</v>
      </c>
      <c r="H46" s="34" t="s">
        <v>6</v>
      </c>
      <c r="I46" s="34" t="s">
        <v>7</v>
      </c>
      <c r="J46" s="34" t="s">
        <v>8</v>
      </c>
      <c r="M46"/>
      <c r="N46"/>
      <c r="O46"/>
      <c r="P46"/>
      <c r="Q46"/>
      <c r="R46"/>
      <c r="S46"/>
    </row>
    <row r="47" spans="2:19" ht="14.25" thickTop="1" x14ac:dyDescent="0.25">
      <c r="B47" s="21"/>
      <c r="C47" s="21"/>
      <c r="D47" s="21"/>
      <c r="E47" s="21"/>
      <c r="F47" s="3"/>
      <c r="G47" s="6" t="s">
        <v>52</v>
      </c>
      <c r="H47" s="7"/>
      <c r="I47" s="7"/>
      <c r="J47" s="7">
        <f>Gifts[[#This Row],[Projected Cost]]-Gifts[[#This Row],[Actual Cost]]</f>
        <v>0</v>
      </c>
      <c r="M47"/>
      <c r="N47"/>
      <c r="O47"/>
      <c r="P47"/>
      <c r="Q47"/>
      <c r="R47"/>
      <c r="S47"/>
    </row>
    <row r="48" spans="2:19" ht="20.100000000000001" customHeight="1" x14ac:dyDescent="0.25">
      <c r="B48" s="34" t="s">
        <v>53</v>
      </c>
      <c r="C48" s="34" t="s">
        <v>6</v>
      </c>
      <c r="D48" s="34" t="s">
        <v>7</v>
      </c>
      <c r="E48" s="34" t="s">
        <v>8</v>
      </c>
      <c r="F48" s="3"/>
      <c r="G48" s="6" t="s">
        <v>54</v>
      </c>
      <c r="H48" s="7"/>
      <c r="I48" s="7"/>
      <c r="J48" s="7">
        <f>Gifts[[#This Row],[Projected Cost]]-Gifts[[#This Row],[Actual Cost]]</f>
        <v>0</v>
      </c>
      <c r="M48"/>
      <c r="N48"/>
      <c r="O48"/>
      <c r="P48"/>
      <c r="Q48"/>
      <c r="R48"/>
      <c r="S48"/>
    </row>
    <row r="49" spans="2:19" ht="14.25" thickBot="1" x14ac:dyDescent="0.3">
      <c r="B49" s="6" t="s">
        <v>55</v>
      </c>
      <c r="C49" s="7"/>
      <c r="D49" s="7"/>
      <c r="E49" s="7">
        <f>Pets[[#This Row],[Projected Cost]]-Pets[[#This Row],[Actual Cost]]</f>
        <v>0</v>
      </c>
      <c r="F49" s="3"/>
      <c r="G49" s="8" t="s">
        <v>56</v>
      </c>
      <c r="H49" s="9"/>
      <c r="I49" s="9"/>
      <c r="J49" s="9">
        <f>Gifts[[#This Row],[Projected Cost]]-Gifts[[#This Row],[Actual Cost]]</f>
        <v>0</v>
      </c>
      <c r="M49"/>
      <c r="N49"/>
      <c r="O49"/>
      <c r="P49"/>
      <c r="Q49"/>
      <c r="R49"/>
      <c r="S49"/>
    </row>
    <row r="50" spans="2:19" ht="15" thickTop="1" thickBot="1" x14ac:dyDescent="0.3">
      <c r="B50" s="6" t="s">
        <v>57</v>
      </c>
      <c r="C50" s="7"/>
      <c r="D50" s="7"/>
      <c r="E50" s="7">
        <f>Pets[[#This Row],[Projected Cost]]-Pets[[#This Row],[Actual Cost]]</f>
        <v>0</v>
      </c>
      <c r="F50" s="3"/>
      <c r="G50" s="36" t="s">
        <v>73</v>
      </c>
      <c r="H50" s="37"/>
      <c r="I50" s="37"/>
      <c r="J50" s="37">
        <f>SUBTOTAL(109,Gifts[Difference])</f>
        <v>0</v>
      </c>
      <c r="M50"/>
      <c r="N50"/>
      <c r="O50"/>
      <c r="P50"/>
      <c r="Q50"/>
      <c r="R50"/>
      <c r="S50"/>
    </row>
    <row r="51" spans="2:19" ht="14.25" thickTop="1" x14ac:dyDescent="0.25">
      <c r="B51" s="6" t="s">
        <v>58</v>
      </c>
      <c r="C51" s="7"/>
      <c r="D51" s="7"/>
      <c r="E51" s="7">
        <f>Pets[[#This Row],[Projected Cost]]-Pets[[#This Row],[Actual Cost]]</f>
        <v>0</v>
      </c>
      <c r="F51" s="3"/>
      <c r="G51" s="21"/>
      <c r="H51" s="21"/>
      <c r="I51" s="21"/>
      <c r="J51" s="21"/>
      <c r="M51"/>
      <c r="N51"/>
      <c r="O51"/>
      <c r="P51"/>
      <c r="Q51"/>
      <c r="R51"/>
      <c r="S51"/>
    </row>
    <row r="52" spans="2:19" ht="20.100000000000001" customHeight="1" x14ac:dyDescent="0.25">
      <c r="B52" s="6" t="s">
        <v>59</v>
      </c>
      <c r="C52" s="7"/>
      <c r="D52" s="7"/>
      <c r="E52" s="7">
        <f>Pets[[#This Row],[Projected Cost]]-Pets[[#This Row],[Actual Cost]]</f>
        <v>0</v>
      </c>
      <c r="F52" s="3"/>
      <c r="G52" s="34" t="s">
        <v>60</v>
      </c>
      <c r="H52" s="34" t="s">
        <v>6</v>
      </c>
      <c r="I52" s="34" t="s">
        <v>7</v>
      </c>
      <c r="J52" s="34" t="s">
        <v>8</v>
      </c>
      <c r="M52"/>
      <c r="N52"/>
      <c r="O52"/>
      <c r="P52"/>
      <c r="Q52"/>
      <c r="R52"/>
      <c r="S52"/>
    </row>
    <row r="53" spans="2:19" ht="14.25" thickBot="1" x14ac:dyDescent="0.3">
      <c r="B53" s="8" t="s">
        <v>23</v>
      </c>
      <c r="C53" s="9"/>
      <c r="D53" s="9"/>
      <c r="E53" s="9">
        <f>Pets[[#This Row],[Projected Cost]]-Pets[[#This Row],[Actual Cost]]</f>
        <v>0</v>
      </c>
      <c r="F53" s="3"/>
      <c r="G53" s="6" t="s">
        <v>61</v>
      </c>
      <c r="H53" s="7"/>
      <c r="I53" s="7"/>
      <c r="J53" s="7">
        <f>Legal[[#This Row],[Projected Cost]]-Legal[[#This Row],[Actual Cost]]</f>
        <v>0</v>
      </c>
      <c r="M53"/>
      <c r="N53"/>
      <c r="O53"/>
      <c r="P53"/>
      <c r="Q53"/>
      <c r="R53"/>
      <c r="S53"/>
    </row>
    <row r="54" spans="2:19" ht="15" thickTop="1" thickBot="1" x14ac:dyDescent="0.3">
      <c r="B54" s="36" t="s">
        <v>73</v>
      </c>
      <c r="C54" s="37"/>
      <c r="D54" s="37"/>
      <c r="E54" s="37">
        <f>SUBTOTAL(109,Pets[Difference])</f>
        <v>0</v>
      </c>
      <c r="F54" s="3"/>
      <c r="G54" s="6" t="s">
        <v>62</v>
      </c>
      <c r="H54" s="7"/>
      <c r="I54" s="7"/>
      <c r="J54" s="7">
        <f>Legal[[#This Row],[Projected Cost]]-Legal[[#This Row],[Actual Cost]]</f>
        <v>0</v>
      </c>
      <c r="M54"/>
      <c r="N54"/>
      <c r="O54"/>
      <c r="P54"/>
      <c r="Q54"/>
      <c r="R54"/>
      <c r="S54"/>
    </row>
    <row r="55" spans="2:19" ht="14.25" thickTop="1" x14ac:dyDescent="0.25">
      <c r="B55" s="21"/>
      <c r="C55" s="21"/>
      <c r="D55" s="21"/>
      <c r="E55" s="21"/>
      <c r="F55" s="3"/>
      <c r="G55" s="6" t="s">
        <v>63</v>
      </c>
      <c r="H55" s="7"/>
      <c r="I55" s="7"/>
      <c r="J55" s="7">
        <f>Legal[[#This Row],[Projected Cost]]-Legal[[#This Row],[Actual Cost]]</f>
        <v>0</v>
      </c>
      <c r="M55"/>
      <c r="N55"/>
      <c r="O55"/>
      <c r="P55"/>
      <c r="Q55"/>
      <c r="R55"/>
      <c r="S55"/>
    </row>
    <row r="56" spans="2:19" ht="20.100000000000001" customHeight="1" thickBot="1" x14ac:dyDescent="0.3">
      <c r="B56" s="34" t="s">
        <v>64</v>
      </c>
      <c r="C56" s="34" t="s">
        <v>6</v>
      </c>
      <c r="D56" s="34" t="s">
        <v>7</v>
      </c>
      <c r="E56" s="34" t="s">
        <v>8</v>
      </c>
      <c r="F56" s="3"/>
      <c r="G56" s="8" t="s">
        <v>23</v>
      </c>
      <c r="H56" s="9"/>
      <c r="I56" s="9"/>
      <c r="J56" s="9">
        <f>Legal[[#This Row],[Projected Cost]]-Legal[[#This Row],[Actual Cost]]</f>
        <v>0</v>
      </c>
      <c r="M56"/>
      <c r="N56"/>
      <c r="O56"/>
      <c r="P56"/>
      <c r="Q56"/>
      <c r="R56"/>
      <c r="S56"/>
    </row>
    <row r="57" spans="2:19" ht="15" thickTop="1" thickBot="1" x14ac:dyDescent="0.3">
      <c r="B57" s="12" t="s">
        <v>57</v>
      </c>
      <c r="C57" s="13"/>
      <c r="D57" s="13"/>
      <c r="E57" s="13">
        <f>PersonalCare[[#This Row],[Projected Cost]]-PersonalCare[[#This Row],[Actual Cost]]</f>
        <v>0</v>
      </c>
      <c r="F57" s="3"/>
      <c r="G57" s="36" t="s">
        <v>73</v>
      </c>
      <c r="H57" s="37"/>
      <c r="I57" s="37"/>
      <c r="J57" s="37">
        <f>SUBTOTAL(109,Legal[Difference])</f>
        <v>0</v>
      </c>
      <c r="M57"/>
      <c r="N57"/>
      <c r="O57"/>
      <c r="P57"/>
      <c r="Q57"/>
      <c r="R57"/>
      <c r="S57"/>
    </row>
    <row r="58" spans="2:19" ht="14.25" thickTop="1" x14ac:dyDescent="0.25">
      <c r="B58" s="12" t="s">
        <v>65</v>
      </c>
      <c r="C58" s="13"/>
      <c r="D58" s="13"/>
      <c r="E58" s="13">
        <f>PersonalCare[[#This Row],[Projected Cost]]-PersonalCare[[#This Row],[Actual Cost]]</f>
        <v>0</v>
      </c>
      <c r="F58" s="3"/>
      <c r="G58" s="21"/>
      <c r="H58" s="21"/>
      <c r="I58" s="21"/>
      <c r="J58" s="21"/>
      <c r="M58"/>
      <c r="N58"/>
      <c r="O58"/>
      <c r="P58"/>
      <c r="Q58"/>
      <c r="R58"/>
      <c r="S58"/>
    </row>
    <row r="59" spans="2:19" ht="20.100000000000001" customHeight="1" x14ac:dyDescent="0.25">
      <c r="B59" s="12" t="s">
        <v>66</v>
      </c>
      <c r="C59" s="13"/>
      <c r="D59" s="13"/>
      <c r="E59" s="13">
        <f>PersonalCare[[#This Row],[Projected Cost]]-PersonalCare[[#This Row],[Actual Cost]]</f>
        <v>0</v>
      </c>
      <c r="F59" s="3"/>
      <c r="G59" s="22" t="s">
        <v>67</v>
      </c>
      <c r="H59" s="22"/>
      <c r="I59" s="22"/>
      <c r="J59" s="23">
        <f>SUBTOTAL(109,Housing[Projected Cost],Transportation[Projected Cost],Insurance[Projected Cost],Food[Projected Cost],Pets[Projected Cost],PersonalCare[Projected Cost],Entertainment[Projected Cost],Loans[Projected Cost],Taxes[Projected Cost],Savings[Projected Cost],Gifts[Projected Cost],Legal[Projected Cost])</f>
        <v>1195</v>
      </c>
      <c r="M59"/>
      <c r="N59"/>
      <c r="O59"/>
      <c r="P59"/>
      <c r="Q59"/>
      <c r="R59"/>
      <c r="S59"/>
    </row>
    <row r="60" spans="2:19" ht="20.100000000000001" customHeight="1" x14ac:dyDescent="0.25">
      <c r="B60" s="12" t="s">
        <v>68</v>
      </c>
      <c r="C60" s="13"/>
      <c r="D60" s="13"/>
      <c r="E60" s="13">
        <f>PersonalCare[[#This Row],[Projected Cost]]-PersonalCare[[#This Row],[Actual Cost]]</f>
        <v>0</v>
      </c>
      <c r="F60" s="3"/>
      <c r="G60" s="22"/>
      <c r="H60" s="22"/>
      <c r="I60" s="22"/>
      <c r="J60" s="23"/>
      <c r="M60"/>
      <c r="N60"/>
      <c r="O60"/>
      <c r="P60"/>
      <c r="Q60"/>
      <c r="R60"/>
      <c r="S60"/>
    </row>
    <row r="61" spans="2:19" ht="20.100000000000001" customHeight="1" x14ac:dyDescent="0.25">
      <c r="B61" s="12" t="s">
        <v>69</v>
      </c>
      <c r="C61" s="13"/>
      <c r="D61" s="13"/>
      <c r="E61" s="13">
        <f>PersonalCare[[#This Row],[Projected Cost]]-PersonalCare[[#This Row],[Actual Cost]]</f>
        <v>0</v>
      </c>
      <c r="F61" s="3"/>
      <c r="G61" s="22" t="s">
        <v>70</v>
      </c>
      <c r="H61" s="22"/>
      <c r="I61" s="22"/>
      <c r="J61" s="23">
        <f>SUBTOTAL(109,Housing[Actual Cost],Transportation[Actual Cost],Insurance[Actual Cost],Food[Actual Cost],Pets[Actual Cost],PersonalCare[Actual Cost],Entertainment[Actual Cost],Loans[Actual Cost],Taxes[Actual Cost],Savings[Actual Cost],Gifts[Actual Cost],Legal[Actual Cost])</f>
        <v>1236</v>
      </c>
      <c r="M61"/>
      <c r="N61"/>
      <c r="O61"/>
      <c r="P61"/>
      <c r="Q61"/>
      <c r="R61"/>
      <c r="S61"/>
    </row>
    <row r="62" spans="2:19" ht="20.100000000000001" customHeight="1" x14ac:dyDescent="0.25">
      <c r="B62" s="12" t="s">
        <v>71</v>
      </c>
      <c r="C62" s="13"/>
      <c r="D62" s="13"/>
      <c r="E62" s="13">
        <f>PersonalCare[[#This Row],[Projected Cost]]-PersonalCare[[#This Row],[Actual Cost]]</f>
        <v>0</v>
      </c>
      <c r="F62" s="3"/>
      <c r="G62" s="22"/>
      <c r="H62" s="22"/>
      <c r="I62" s="22"/>
      <c r="J62" s="23"/>
    </row>
    <row r="63" spans="2:19" ht="20.100000000000001" customHeight="1" thickBot="1" x14ac:dyDescent="0.3">
      <c r="B63" s="14" t="s">
        <v>23</v>
      </c>
      <c r="C63" s="15"/>
      <c r="D63" s="15"/>
      <c r="E63" s="15">
        <f>PersonalCare[[#This Row],[Projected Cost]]-PersonalCare[[#This Row],[Actual Cost]]</f>
        <v>0</v>
      </c>
      <c r="F63" s="3"/>
      <c r="G63" s="22" t="s">
        <v>72</v>
      </c>
      <c r="H63" s="22"/>
      <c r="I63" s="22"/>
      <c r="J63" s="23">
        <f>J59-J61</f>
        <v>-41</v>
      </c>
    </row>
    <row r="64" spans="2:19" ht="20.100000000000001" customHeight="1" thickTop="1" thickBot="1" x14ac:dyDescent="0.3">
      <c r="B64" s="36" t="s">
        <v>73</v>
      </c>
      <c r="C64" s="37"/>
      <c r="D64" s="37"/>
      <c r="E64" s="37">
        <f>SUBTOTAL(109,PersonalCare[Difference])</f>
        <v>0</v>
      </c>
      <c r="F64" s="3"/>
      <c r="G64" s="22"/>
      <c r="H64" s="22"/>
      <c r="I64" s="22"/>
      <c r="J64" s="23"/>
    </row>
    <row r="65" spans="2:5" ht="14.25" thickTop="1" x14ac:dyDescent="0.25">
      <c r="B65" s="20"/>
      <c r="C65" s="20"/>
      <c r="D65" s="20"/>
      <c r="E65" s="20"/>
    </row>
  </sheetData>
  <mergeCells count="34">
    <mergeCell ref="B2:J2"/>
    <mergeCell ref="C4:D4"/>
    <mergeCell ref="B8:B10"/>
    <mergeCell ref="B4:B6"/>
    <mergeCell ref="G8:I9"/>
    <mergeCell ref="G6:I7"/>
    <mergeCell ref="G4:I5"/>
    <mergeCell ref="C10:D10"/>
    <mergeCell ref="C9:D9"/>
    <mergeCell ref="C8:D8"/>
    <mergeCell ref="C6:D6"/>
    <mergeCell ref="C5:D5"/>
    <mergeCell ref="B3:J3"/>
    <mergeCell ref="G32:J32"/>
    <mergeCell ref="J8:J9"/>
    <mergeCell ref="J6:J7"/>
    <mergeCell ref="J4:J5"/>
    <mergeCell ref="G59:I60"/>
    <mergeCell ref="G23:J23"/>
    <mergeCell ref="B24:E24"/>
    <mergeCell ref="B34:E34"/>
    <mergeCell ref="B41:E41"/>
    <mergeCell ref="B47:E47"/>
    <mergeCell ref="B55:E55"/>
    <mergeCell ref="B65:E65"/>
    <mergeCell ref="G58:J58"/>
    <mergeCell ref="G51:J51"/>
    <mergeCell ref="G45:J45"/>
    <mergeCell ref="G39:J39"/>
    <mergeCell ref="G63:I64"/>
    <mergeCell ref="J63:J64"/>
    <mergeCell ref="J59:J60"/>
    <mergeCell ref="J61:J62"/>
    <mergeCell ref="G61:I62"/>
  </mergeCells>
  <conditionalFormatting sqref="J63:J64">
    <cfRule type="cellIs" dxfId="114" priority="1" operator="lessThan">
      <formula>0</formula>
    </cfRule>
  </conditionalFormatting>
  <printOptions horizontalCentered="1" verticalCentered="1"/>
  <pageMargins left="0" right="0" top="0.3" bottom="0.3" header="0" footer="0"/>
  <pageSetup scale="66" orientation="portrait" r:id="rId1"/>
  <headerFooter differentFirst="1">
    <oddFooter>Page &amp;P of &amp;N</oddFooter>
  </headerFooter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0B7602-3435-4CB4-90DC-F527DC1F048D}">
  <ds:schemaRefs>
    <ds:schemaRef ds:uri="http://www.w3.org/XML/1998/namespace"/>
    <ds:schemaRef ds:uri="http://purl.org/dc/elements/1.1/"/>
    <ds:schemaRef ds:uri="http://purl.org/dc/terms/"/>
    <ds:schemaRef ds:uri="http://purl.org/dc/dcmitype/"/>
    <ds:schemaRef ds:uri="http://schemas.microsoft.com/office/2006/documentManagement/types"/>
    <ds:schemaRef ds:uri="http://schemas.microsoft.com/office/2006/metadata/properties"/>
    <ds:schemaRef ds:uri="71af3243-3dd4-4a8d-8c0d-dd76da1f02a5"/>
    <ds:schemaRef ds:uri="http://schemas.microsoft.com/office/infopath/2007/PartnerControls"/>
    <ds:schemaRef ds:uri="http://schemas.openxmlformats.org/package/2006/metadata/core-properties"/>
    <ds:schemaRef ds:uri="16c05727-aa75-4e4a-9b5f-8a80a1165891"/>
  </ds:schemaRefs>
</ds:datastoreItem>
</file>

<file path=customXml/itemProps2.xml><?xml version="1.0" encoding="utf-8"?>
<ds:datastoreItem xmlns:ds="http://schemas.openxmlformats.org/officeDocument/2006/customXml" ds:itemID="{B4DE4676-C32B-444D-BC55-FAD6AF00F7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974BBE-4C65-41A4-8B89-193EE10AA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TM04101071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MONTHLY BUDGET</vt:lpstr>
      <vt:lpstr>'PERSONAL MONTHLY BUDGET'!Print_Area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2019-07-07T23:05:09Z</dcterms:created>
  <dcterms:modified xsi:type="dcterms:W3CDTF">2022-11-24T05:27:09Z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  <property fmtid="{D5CDD505-2E9C-101B-9397-08002B2CF9AE}" pid="3" name="MSIP_Label_defa4170-0d19-0005-0004-bc88714345d2_Enabled">
    <vt:lpwstr>true</vt:lpwstr>
  </property>
  <property fmtid="{D5CDD505-2E9C-101B-9397-08002B2CF9AE}" pid="4" name="MSIP_Label_defa4170-0d19-0005-0004-bc88714345d2_SetDate">
    <vt:lpwstr>2022-09-29T11:35:21Z</vt:lpwstr>
  </property>
  <property fmtid="{D5CDD505-2E9C-101B-9397-08002B2CF9AE}" pid="5" name="MSIP_Label_defa4170-0d19-0005-0004-bc88714345d2_Method">
    <vt:lpwstr>Standard</vt:lpwstr>
  </property>
  <property fmtid="{D5CDD505-2E9C-101B-9397-08002B2CF9AE}" pid="6" name="MSIP_Label_defa4170-0d19-0005-0004-bc88714345d2_Name">
    <vt:lpwstr>defa4170-0d19-0005-0004-bc88714345d2</vt:lpwstr>
  </property>
  <property fmtid="{D5CDD505-2E9C-101B-9397-08002B2CF9AE}" pid="7" name="MSIP_Label_defa4170-0d19-0005-0004-bc88714345d2_SiteId">
    <vt:lpwstr>80973ecb-f349-4d26-af84-24e751ff0fa4</vt:lpwstr>
  </property>
  <property fmtid="{D5CDD505-2E9C-101B-9397-08002B2CF9AE}" pid="8" name="MSIP_Label_defa4170-0d19-0005-0004-bc88714345d2_ActionId">
    <vt:lpwstr>97de3116-0d4a-4246-9fcb-ec9a3059064e</vt:lpwstr>
  </property>
  <property fmtid="{D5CDD505-2E9C-101B-9397-08002B2CF9AE}" pid="9" name="MSIP_Label_defa4170-0d19-0005-0004-bc88714345d2_ContentBits">
    <vt:lpwstr>0</vt:lpwstr>
  </property>
</Properties>
</file>