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ownloads\New folder (4)\New folder (2)\"/>
    </mc:Choice>
  </mc:AlternateContent>
  <xr:revisionPtr revIDLastSave="0" documentId="13_ncr:1_{89BBCAE4-0028-49BE-ABEA-5FFDF7E0D4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Monthly Budget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E23" i="1"/>
  <c r="J21" i="1"/>
  <c r="J28" i="1"/>
  <c r="E30" i="1"/>
  <c r="J44" i="1"/>
  <c r="J45" i="1"/>
  <c r="J46" i="1"/>
  <c r="J47" i="1"/>
  <c r="J38" i="1"/>
  <c r="J39" i="1"/>
  <c r="J40" i="1"/>
  <c r="J32" i="1"/>
  <c r="J33" i="1"/>
  <c r="J34" i="1"/>
  <c r="J25" i="1"/>
  <c r="J26" i="1"/>
  <c r="J27" i="1"/>
  <c r="J16" i="1"/>
  <c r="J17" i="1"/>
  <c r="J18" i="1"/>
  <c r="J19" i="1"/>
  <c r="J20" i="1"/>
  <c r="J4" i="1"/>
  <c r="J5" i="1"/>
  <c r="J6" i="1"/>
  <c r="J7" i="1"/>
  <c r="J8" i="1"/>
  <c r="J9" i="1"/>
  <c r="J10" i="1"/>
  <c r="J11" i="1"/>
  <c r="J12" i="1"/>
  <c r="E48" i="1"/>
  <c r="E49" i="1"/>
  <c r="E50" i="1"/>
  <c r="E51" i="1"/>
  <c r="E52" i="1"/>
  <c r="E53" i="1"/>
  <c r="E54" i="1"/>
  <c r="E40" i="1"/>
  <c r="E41" i="1"/>
  <c r="E42" i="1"/>
  <c r="E43" i="1"/>
  <c r="E44" i="1"/>
  <c r="E34" i="1"/>
  <c r="E35" i="1"/>
  <c r="E36" i="1"/>
  <c r="E27" i="1"/>
  <c r="E28" i="1"/>
  <c r="E29" i="1"/>
  <c r="E17" i="1"/>
  <c r="E18" i="1"/>
  <c r="E19" i="1"/>
  <c r="E20" i="1"/>
  <c r="E21" i="1"/>
  <c r="E22" i="1"/>
  <c r="E4" i="1"/>
  <c r="E8" i="1"/>
  <c r="E9" i="1"/>
  <c r="E10" i="1"/>
  <c r="E11" i="1"/>
  <c r="E12" i="1"/>
  <c r="E13" i="1"/>
  <c r="I48" i="1"/>
  <c r="H48" i="1"/>
  <c r="I41" i="1"/>
  <c r="H41" i="1"/>
  <c r="I35" i="1"/>
  <c r="H35" i="1"/>
  <c r="I29" i="1"/>
  <c r="H29" i="1"/>
  <c r="I22" i="1"/>
  <c r="H22" i="1"/>
  <c r="D55" i="1"/>
  <c r="C55" i="1"/>
  <c r="D45" i="1"/>
  <c r="C45" i="1"/>
  <c r="D37" i="1"/>
  <c r="C37" i="1"/>
  <c r="D31" i="1"/>
  <c r="C31" i="1"/>
  <c r="D24" i="1"/>
  <c r="C24" i="1"/>
  <c r="I13" i="1"/>
  <c r="H13" i="1"/>
  <c r="D14" i="1"/>
  <c r="C14" i="1"/>
  <c r="J13" i="1" l="1"/>
  <c r="E55" i="1"/>
  <c r="E14" i="1"/>
  <c r="J48" i="1"/>
  <c r="J41" i="1"/>
  <c r="J35" i="1"/>
  <c r="J29" i="1"/>
  <c r="J22" i="1"/>
  <c r="E45" i="1"/>
  <c r="E37" i="1"/>
  <c r="E31" i="1"/>
  <c r="E24" i="1"/>
</calcChain>
</file>

<file path=xl/sharedStrings.xml><?xml version="1.0" encoding="utf-8"?>
<sst xmlns="http://schemas.openxmlformats.org/spreadsheetml/2006/main" count="126" uniqueCount="67">
  <si>
    <t>Projected Cost</t>
  </si>
  <si>
    <t>Actual Cost</t>
  </si>
  <si>
    <t>Difference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</si>
  <si>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</si>
  <si>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</si>
  <si>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</si>
  <si>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</si>
  <si>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</si>
  <si>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</si>
  <si>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</si>
  <si>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</si>
  <si>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</si>
  <si>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</si>
  <si>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</si>
  <si>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</si>
  <si>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</si>
  <si>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</si>
  <si>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</si>
  <si>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</si>
  <si>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</si>
  <si>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</si>
  <si>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</si>
  <si>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</si>
  <si>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</si>
  <si>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</si>
  <si>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</si>
  <si>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</si>
  <si>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</si>
  <si>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</si>
  <si>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</si>
  <si>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</si>
  <si>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</si>
  <si>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</si>
  <si>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</si>
  <si>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</si>
  <si>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</si>
  <si>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</si>
  <si>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</si>
  <si>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</si>
  <si>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</si>
  <si>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</si>
  <si>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</si>
  <si>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</si>
  <si>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</si>
  <si>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</si>
  <si>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</si>
  <si>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</si>
  <si>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</si>
  <si>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</si>
  <si>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</si>
  <si>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</si>
  <si>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</si>
  <si>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</si>
  <si>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</si>
  <si>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</si>
  <si>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</si>
  <si>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</si>
  <si>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</si>
  <si>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</si>
  <si>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</si>
  <si>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</si>
  <si>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</si>
  <si>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</si>
  <si>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</si>
  <si>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</si>
  <si>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Total</t>
  </si>
  <si>
    <t xml:space="preserve">PERSONAL MONTHLY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</si>
</sst>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&quot;$&quot;#,##0_);\(&quot;$&quot;#,##0\)"/>
    <numFmt numFmtId="164" formatCode="&quot;$&quot;#,##0"/>
  </numFmts>
  <fonts count="11" x14ac:knownFonts="1">
    <font>
      <sz val="10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theme="1"/>
      <name val="Microsoft Sans Serif"/>
      <family val="2"/>
      <scheme val="minor"/>
    </font>
    <font>
      <sz val="10"/>
      <color indexed="63"/>
      <name val="Century Gothic"/>
      <family val="2"/>
    </font>
    <font>
      <sz val="10"/>
      <color theme="1"/>
      <name val="Century Gothic"/>
      <family val="2"/>
    </font>
    <font>
      <b/>
      <sz val="10"/>
      <color indexed="63"/>
      <name val="Century Gothic"/>
      <family val="2"/>
    </font>
    <font>
      <b/>
      <u/>
      <sz val="3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indexed="63"/>
      <name val="Century Gothic"/>
      <family val="2"/>
    </font>
    <font>
      <sz val="12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double">
        <color theme="4" tint="-0.499984740745262"/>
      </top>
      <bottom/>
      <diagonal/>
    </border>
  </borders>
  <cellStyleXfs count="2">
    <xf numFmtId="0" fontId="0" fillId="0" borderId="0"/>
    <xf numFmtId="5" fontId="2" fillId="0" borderId="0" applyFont="0" applyFill="0" applyBorder="0" applyProtection="0">
      <alignment horizontal="left" vertical="center" indent="1"/>
    </xf>
  </cellStyleXfs>
  <cellXfs count="30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 indent="1"/>
    </xf>
    <xf numFmtId="0" fontId="4" fillId="0" borderId="0" xfId="0" applyFont="1" applyBorder="1"/>
    <xf numFmtId="0" fontId="5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6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indent="1" shrinkToFit="1"/>
    </xf>
    <xf numFmtId="164" fontId="8" fillId="0" borderId="0" xfId="0" applyNumberFormat="1" applyFont="1" applyFill="1" applyBorder="1" applyAlignment="1">
      <alignment horizontal="right" vertical="center" indent="1"/>
    </xf>
    <xf numFmtId="164" fontId="8" fillId="5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4" borderId="2" xfId="0" applyFont="1" applyFill="1" applyBorder="1" applyAlignment="1">
      <alignment horizontal="left" vertical="center" indent="1"/>
    </xf>
    <xf numFmtId="164" fontId="7" fillId="4" borderId="2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vertical="center"/>
    </xf>
    <xf numFmtId="164" fontId="8" fillId="5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5" borderId="0" xfId="0" applyNumberFormat="1" applyFont="1" applyFill="1" applyBorder="1" applyAlignment="1">
      <alignment horizontal="right" vertical="center"/>
    </xf>
    <xf numFmtId="164" fontId="7" fillId="4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/>
  </cellXfs>
  <cellStyles count="2">
    <cellStyle name="Currency" xfId="1" builtinId="4" customBuiltin="1"/>
    <cellStyle name="Normal" xfId="0" builtinId="0" customBuiltin="1"/>
  </cellStyles>
  <dxfs count="152"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0" tint="-4.9989318521683403E-2"/>
        </patternFill>
      </fill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\$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5" formatCode="\$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font>
        <strike val="0"/>
        <outline val="0"/>
        <shadow val="0"/>
        <u val="none"/>
        <vertAlign val="baseline"/>
        <sz val="12"/>
        <color theme="3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0" tint="-4.9989318521683403E-2"/>
        </patternFill>
      </fill>
      <alignment horizontal="righ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6" formatCode="\$#,##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1" justifyLastLine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border>
        <top style="double">
          <color theme="4" tint="-0.499984740745262"/>
        </top>
      </border>
    </dxf>
    <dxf>
      <border>
        <top style="double">
          <color theme="4" tint="-0.499984740745262"/>
        </top>
      </border>
    </dxf>
    <dxf>
      <border>
        <top style="double">
          <color theme="4" tint="-0.499984740745262"/>
        </top>
      </border>
    </dxf>
    <dxf>
      <border>
        <top style="double">
          <color theme="4" tint="-0.499984740745262"/>
        </top>
      </border>
    </dxf>
    <dxf>
      <border>
        <top style="double">
          <color theme="4" tint="-0.499984740745262"/>
        </top>
      </border>
    </dxf>
    <dxf>
      <border>
        <top style="double">
          <color theme="4" tint="-0.499984740745262"/>
        </top>
      </border>
    </dxf>
    <dxf>
      <border>
        <top style="double">
          <color theme="4" tint="-0.499984740745262"/>
        </top>
      </border>
    </dxf>
    <dxf>
      <border>
        <top style="double">
          <color theme="4" tint="-0.499984740745262"/>
        </top>
      </border>
    </dxf>
    <dxf>
      <border>
        <top style="double">
          <color theme="4" tint="-0.499984740745262"/>
        </top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>
        <bottom style="medium">
          <color theme="3"/>
        </bottom>
      </border>
    </dxf>
    <dxf>
      <border>
        <top style="double">
          <color theme="4" tint="-0.499984740745262"/>
        </top>
      </border>
    </dxf>
    <dxf>
      <border>
        <top style="double">
          <color theme="4" tint="-0.499984740745262"/>
        </top>
      </border>
    </dxf>
    <dxf>
      <border>
        <top style="double">
          <color theme="4" tint="-0.499984740745262"/>
        </top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Budget" pivot="0" count="3" xr9:uid="{00000000-0011-0000-FFFF-FFFF00000000}">
      <tableStyleElement type="headerRow" dxfId="151"/>
      <tableStyleElement type="totalRow" dxfId="150"/>
      <tableStyleElement type="firstColumn" dxfId="149"/>
    </tableStyle>
    <tableStyle name="Transportation" pivot="0" count="3" xr9:uid="{00000000-0011-0000-FFFF-FFFF01000000}">
      <tableStyleElement type="headerRow" dxfId="148"/>
      <tableStyleElement type="totalRow" dxfId="147"/>
      <tableStyleElement type="firstColumn" dxfId="146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3:E14" totalsRowCount="1" headerRowDxfId="123" dataDxfId="121" totalsRowDxfId="122" totalsRowBorderDxfId="145">
  <autoFilter ref="B3:E13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Total" dataDxfId="131" totalsRowDxfId="130"/>
    <tableColumn id="2" xr3:uid="{00000000-0010-0000-0000-000002000000}" name="Projected Cost" totalsRowFunction="sum" dataDxfId="129" totalsRowDxfId="128"/>
    <tableColumn id="3" xr3:uid="{00000000-0010-0000-0000-000003000000}" name="Actual Cost" totalsRowFunction="sum" dataDxfId="127" totalsRowDxfId="126"/>
    <tableColumn id="4" xr3:uid="{00000000-0010-0000-0000-000004000000}" name="Difference" totalsRowFunction="sum" dataDxfId="125" totalsRowDxfId="124">
      <calculatedColumnFormula>Housing[[#This Row],[Projected Cost]]-Housing[[#This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, and icons are upd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SavingsOrInvestment" displayName="SavingsOrInvestment" ref="G31:J35" totalsRowCount="1" headerRowDxfId="24" dataDxfId="22" totalsRowDxfId="23" totalsRowBorderDxfId="134">
  <autoFilter ref="G31:J34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SAVINGS OR INVESTMENTS" totalsRowLabel="Total" dataDxfId="32" totalsRowDxfId="31"/>
    <tableColumn id="2" xr3:uid="{00000000-0010-0000-0900-000002000000}" name="Projected Cost" totalsRowFunction="sum" dataDxfId="30" totalsRowDxfId="29"/>
    <tableColumn id="3" xr3:uid="{00000000-0010-0000-0900-000003000000}" name="Actual Cost" totalsRowFunction="sum" dataDxfId="28" totalsRowDxfId="27"/>
    <tableColumn id="4" xr3:uid="{00000000-0010-0000-0900-000004000000}" name="Difference" totalsRowFunction="sum" dataDxfId="26" totalsRowDxfId="25">
      <calculatedColumnFormula>SavingsOrInvestment[[#This Row],[Projected Cost]]-SavingsOrInvestment[[#This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, and icons are upd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PersonalCare" displayName="PersonalCare" ref="B47:E55" totalsRowCount="1" headerRowDxfId="13" dataDxfId="11" totalsRowDxfId="12" totalsRowBorderDxfId="133">
  <autoFilter ref="B47:E54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PERSONAL CARE" totalsRowLabel="Total" dataDxfId="21" totalsRowDxfId="20"/>
    <tableColumn id="2" xr3:uid="{00000000-0010-0000-0A00-000002000000}" name="Projected Cost" totalsRowFunction="sum" dataDxfId="19" totalsRowDxfId="18"/>
    <tableColumn id="3" xr3:uid="{00000000-0010-0000-0A00-000003000000}" name="Actual Cost" totalsRowFunction="sum" dataDxfId="17" totalsRowDxfId="16"/>
    <tableColumn id="4" xr3:uid="{00000000-0010-0000-0A00-000004000000}" name="Difference" totalsRowFunction="sum" dataDxfId="15" totalsRowDxfId="14">
      <calculatedColumnFormula>PersonalCare[[#This Row],[Projected Cost]]-PersonalCare[[#This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, and icons are upd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Entertainment" displayName="Entertainment" ref="G3:J13" totalsRowCount="1" headerRowDxfId="2" dataDxfId="0" totalsRowDxfId="1" totalsRowBorderDxfId="132">
  <autoFilter ref="G3:J1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ENTERTAINMENT" totalsRowLabel="Total" dataDxfId="10" totalsRowDxfId="9"/>
    <tableColumn id="2" xr3:uid="{00000000-0010-0000-0B00-000002000000}" name="Projected Cost" totalsRowFunction="sum" dataDxfId="8" totalsRowDxfId="7"/>
    <tableColumn id="3" xr3:uid="{00000000-0010-0000-0B00-000003000000}" name="Actual Cost" totalsRowFunction="sum" dataDxfId="6" totalsRowDxfId="5"/>
    <tableColumn id="4" xr3:uid="{00000000-0010-0000-0B00-000004000000}" name="Difference" totalsRowFunction="sum" dataDxfId="4" totalsRowDxfId="3">
      <calculatedColumnFormula>Entertainment[[#This Row],[Projected Cost]]-Entertainment[[#This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, and icons are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Insurance" displayName="Insurance" ref="B26:E31" totalsRowCount="1" headerRowDxfId="112" dataDxfId="110" totalsRowDxfId="111" totalsRowBorderDxfId="144">
  <autoFilter ref="B26:E30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NSURANCE" totalsRowLabel="Total" dataDxfId="120" totalsRowDxfId="119"/>
    <tableColumn id="2" xr3:uid="{00000000-0010-0000-0100-000002000000}" name="Projected Cost" totalsRowFunction="sum" dataDxfId="118" totalsRowDxfId="117"/>
    <tableColumn id="3" xr3:uid="{00000000-0010-0000-0100-000003000000}" name="Actual Cost" totalsRowFunction="sum" dataDxfId="116" totalsRowDxfId="115"/>
    <tableColumn id="4" xr3:uid="{00000000-0010-0000-0100-000004000000}" name="Difference" totalsRowFunction="sum" dataDxfId="114" totalsRowDxfId="113">
      <calculatedColumnFormula>Insurance[[#This Row],[Projected Cost]]-Insurance[[#This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, and icon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Legal" displayName="Legal" ref="G43:J48" totalsRowCount="1" headerRowDxfId="101" dataDxfId="99" totalsRowDxfId="100" totalsRowBorderDxfId="143">
  <autoFilter ref="G43:J47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EGAL" totalsRowLabel="Total" dataDxfId="109" totalsRowDxfId="108"/>
    <tableColumn id="2" xr3:uid="{00000000-0010-0000-0200-000002000000}" name="Projected Cost" totalsRowFunction="sum" dataDxfId="107" totalsRowDxfId="106"/>
    <tableColumn id="3" xr3:uid="{00000000-0010-0000-0200-000003000000}" name="Actual Cost" totalsRowFunction="sum" dataDxfId="105" totalsRowDxfId="104"/>
    <tableColumn id="4" xr3:uid="{00000000-0010-0000-0200-000004000000}" name="Difference" totalsRowFunction="sum" dataDxfId="103" totalsRowDxfId="102">
      <calculatedColumnFormula>Legal[[#This Row],[Projected Cost]]-Legal[[#This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, and icon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Pets" displayName="Pets" ref="B39:E45" totalsRowCount="1" headerRowDxfId="90" dataDxfId="88" totalsRowDxfId="89" headerRowBorderDxfId="142" tableBorderDxfId="141" totalsRowBorderDxfId="140">
  <autoFilter ref="B39:E44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PETS" totalsRowLabel="Total" dataDxfId="98" totalsRowDxfId="97"/>
    <tableColumn id="2" xr3:uid="{00000000-0010-0000-0300-000002000000}" name="Projected Cost" totalsRowFunction="sum" dataDxfId="96" totalsRowDxfId="95"/>
    <tableColumn id="3" xr3:uid="{00000000-0010-0000-0300-000003000000}" name="Actual Cost" totalsRowFunction="sum" dataDxfId="94" totalsRowDxfId="93"/>
    <tableColumn id="4" xr3:uid="{00000000-0010-0000-0300-000004000000}" name="Difference" totalsRowFunction="sum" dataDxfId="92" totalsRowDxfId="91">
      <calculatedColumnFormula>Pets[[#This Row],[Projected Cost]]-Pets[[#This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, and icon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GiftsAndDonations" displayName="GiftsAndDonations" ref="G37:J41" totalsRowCount="1" headerRowDxfId="79" dataDxfId="77" totalsRowDxfId="78" totalsRowBorderDxfId="139">
  <autoFilter ref="G37:J40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GIFTS AND DONATIONS" totalsRowLabel="Total" dataDxfId="87" totalsRowDxfId="86"/>
    <tableColumn id="2" xr3:uid="{00000000-0010-0000-0400-000002000000}" name="Projected Cost" totalsRowFunction="sum" dataDxfId="85" totalsRowDxfId="84"/>
    <tableColumn id="3" xr3:uid="{00000000-0010-0000-0400-000003000000}" name="Actual Cost" totalsRowFunction="sum" dataDxfId="83" totalsRowDxfId="82"/>
    <tableColumn id="4" xr3:uid="{00000000-0010-0000-0400-000004000000}" name="Difference" totalsRowFunction="sum" dataDxfId="81" totalsRowDxfId="80">
      <calculatedColumnFormula>GiftsAndDonations[[#This Row],[Projected Cost]]-GiftsAndDonations[[#This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, and icon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Food" displayName="Food" ref="B33:E37" totalsRowCount="1" headerRowDxfId="68" dataDxfId="66" totalsRowDxfId="67" totalsRowBorderDxfId="138">
  <autoFilter ref="B33:E36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FOOD" totalsRowLabel="Total" dataDxfId="76" totalsRowDxfId="75"/>
    <tableColumn id="2" xr3:uid="{00000000-0010-0000-0500-000002000000}" name="Projected Cost" totalsRowFunction="sum" dataDxfId="74" totalsRowDxfId="73"/>
    <tableColumn id="3" xr3:uid="{00000000-0010-0000-0500-000003000000}" name="Actual Cost" totalsRowFunction="sum" dataDxfId="72" totalsRowDxfId="71"/>
    <tableColumn id="4" xr3:uid="{00000000-0010-0000-0500-000004000000}" name="Difference" totalsRowFunction="sum" dataDxfId="70" totalsRowDxfId="69">
      <calculatedColumnFormula>Food[[#This Row],[Projected Cost]]-Food[[#This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, and icons are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xes" displayName="Taxes" ref="G24:J29" totalsRowCount="1" headerRowDxfId="57" dataDxfId="55" totalsRowDxfId="56" totalsRowBorderDxfId="137">
  <autoFilter ref="G24:J28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TAXES" totalsRowLabel="Total" dataDxfId="65" totalsRowDxfId="64"/>
    <tableColumn id="2" xr3:uid="{00000000-0010-0000-0600-000002000000}" name="Projected Cost" totalsRowFunction="sum" dataDxfId="63" totalsRowDxfId="62"/>
    <tableColumn id="3" xr3:uid="{00000000-0010-0000-0600-000003000000}" name="Actual Cost" totalsRowFunction="sum" dataDxfId="61" totalsRowDxfId="60"/>
    <tableColumn id="4" xr3:uid="{00000000-0010-0000-0600-000004000000}" name="Difference" totalsRowFunction="sum" dataDxfId="59" totalsRowDxfId="58">
      <calculatedColumnFormula>Taxes[[#This Row],[Projected Cost]]-Taxes[[#This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, and icons are upd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ransportation" displayName="Transportation" ref="B16:E24" totalsRowCount="1" headerRowDxfId="46" dataDxfId="44" totalsRowDxfId="45" totalsRowBorderDxfId="136">
  <autoFilter ref="B16:E23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TRANSPORTATION" totalsRowLabel="Total" dataDxfId="54" totalsRowDxfId="53"/>
    <tableColumn id="2" xr3:uid="{00000000-0010-0000-0700-000002000000}" name="Projected Cost" totalsRowFunction="sum" dataDxfId="52" totalsRowDxfId="51"/>
    <tableColumn id="3" xr3:uid="{00000000-0010-0000-0700-000003000000}" name="Actual Cost" totalsRowFunction="sum" dataDxfId="50" totalsRowDxfId="49"/>
    <tableColumn id="4" xr3:uid="{00000000-0010-0000-0700-000004000000}" name="Difference" totalsRowFunction="sum" dataDxfId="48" totalsRowDxfId="47">
      <calculatedColumnFormula>Transportation[[#This Row],[Projected Cost]]-Transportation[[#This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, and icons are upd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Loans" displayName="Loans" ref="G15:J22" totalsRowCount="1" headerRowDxfId="35" dataDxfId="33" totalsRowDxfId="34" totalsRowBorderDxfId="135">
  <autoFilter ref="G15:J21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LOANS" totalsRowLabel="Total" dataDxfId="43" totalsRowDxfId="42"/>
    <tableColumn id="2" xr3:uid="{00000000-0010-0000-0800-000002000000}" name="Projected Cost" totalsRowFunction="sum" dataDxfId="41" totalsRowDxfId="40"/>
    <tableColumn id="3" xr3:uid="{00000000-0010-0000-0800-000003000000}" name="Actual Cost" totalsRowFunction="sum" dataDxfId="39" totalsRowDxfId="38"/>
    <tableColumn id="4" xr3:uid="{00000000-0010-0000-0800-000004000000}" name="Difference" totalsRowFunction="sum" dataDxfId="37" totalsRowDxfId="36">
      <calculatedColumnFormula>Loans[[#This Row],[Projected Cost]]-Loans[[#This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, and icons are updated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J56"/>
  <sheetViews>
    <sheetView showGridLines="0" tabSelected="1" view="pageBreakPreview" topLeftCell="A21" zoomScale="86" zoomScaleNormal="37" zoomScaleSheetLayoutView="86" workbookViewId="0">
      <selection activeCell="P51" sqref="P51"/>
    </sheetView>
  </sheetViews>
  <sheetFormatPr defaultRowHeight="13.5" x14ac:dyDescent="0.25"/>
  <cols>
    <col min="1" max="1" width="2.28515625" style="2" customWidth="1"/>
    <col min="2" max="2" width="30.140625" style="2" customWidth="1"/>
    <col min="3" max="5" width="16.5703125" style="2" customWidth="1"/>
    <col min="6" max="6" width="4.42578125" style="2" customWidth="1"/>
    <col min="7" max="7" width="32.42578125" style="2" customWidth="1"/>
    <col min="8" max="10" width="16.5703125" style="2" customWidth="1"/>
    <col min="11" max="16384" width="9.140625" style="2"/>
  </cols>
  <sheetData>
    <row r="1" spans="1:10" ht="71.45" customHeight="1" x14ac:dyDescent="0.25">
      <c r="A1" s="1"/>
      <c r="B1" s="9" t="s">
        <v>66</v>
      </c>
      <c r="C1" s="9"/>
      <c r="D1" s="9"/>
      <c r="E1" s="9"/>
      <c r="F1" s="9"/>
      <c r="G1" s="9"/>
      <c r="H1" s="9"/>
      <c r="I1" s="9"/>
      <c r="J1" s="9"/>
    </row>
    <row r="2" spans="1:10" s="5" customFormat="1" ht="20.100000000000001" customHeight="1" x14ac:dyDescent="0.25">
      <c r="A2" s="7"/>
      <c r="B2" s="8"/>
      <c r="C2" s="8"/>
      <c r="D2" s="8"/>
      <c r="E2" s="8"/>
      <c r="F2" s="4"/>
      <c r="G2" s="6"/>
      <c r="H2" s="6"/>
      <c r="I2" s="6"/>
      <c r="J2" s="6"/>
    </row>
    <row r="3" spans="1:10" ht="20.100000000000001" customHeight="1" x14ac:dyDescent="0.25">
      <c r="A3" s="3"/>
      <c r="B3" s="10" t="s">
        <v>53</v>
      </c>
      <c r="C3" s="10" t="s">
        <v>0</v>
      </c>
      <c r="D3" s="10" t="s">
        <v>1</v>
      </c>
      <c r="E3" s="10" t="s">
        <v>2</v>
      </c>
      <c r="F3" s="11"/>
      <c r="G3" s="10" t="s">
        <v>54</v>
      </c>
      <c r="H3" s="10" t="s">
        <v>0</v>
      </c>
      <c r="I3" s="10" t="s">
        <v>1</v>
      </c>
      <c r="J3" s="10" t="s">
        <v>2</v>
      </c>
    </row>
    <row r="4" spans="1:10" ht="20.100000000000001" customHeight="1" x14ac:dyDescent="0.25">
      <c r="A4" s="3"/>
      <c r="B4" s="12" t="s">
        <v>3</v>
      </c>
      <c r="C4" s="13">
        <v>1500</v>
      </c>
      <c r="D4" s="13">
        <v>1400</v>
      </c>
      <c r="E4" s="14">
        <f>Housing[[#This Row],[Projected Cost]]-Housing[[#This Row],[Actual Cost]]</f>
        <v>100</v>
      </c>
      <c r="F4" s="15"/>
      <c r="G4" s="12" t="s">
        <v>28</v>
      </c>
      <c r="H4" s="13">
        <v>0</v>
      </c>
      <c r="I4" s="13">
        <v>50</v>
      </c>
      <c r="J4" s="14">
        <f>Entertainment[[#This Row],[Projected Cost]]-Entertainment[[#This Row],[Actual Cost]]</f>
        <v>-50</v>
      </c>
    </row>
    <row r="5" spans="1:10" ht="20.100000000000001" customHeight="1" x14ac:dyDescent="0.25">
      <c r="A5" s="3"/>
      <c r="B5" s="12" t="s">
        <v>4</v>
      </c>
      <c r="C5" s="13">
        <v>60</v>
      </c>
      <c r="D5" s="13">
        <v>100</v>
      </c>
      <c r="E5" s="14">
        <f>Housing[[#This Row],[Projected Cost]]-Housing[[#This Row],[Actual Cost]]</f>
        <v>-40</v>
      </c>
      <c r="F5" s="16"/>
      <c r="G5" s="12" t="s">
        <v>29</v>
      </c>
      <c r="H5" s="13"/>
      <c r="I5" s="13"/>
      <c r="J5" s="14">
        <f>Entertainment[[#This Row],[Projected Cost]]-Entertainment[[#This Row],[Actual Cost]]</f>
        <v>0</v>
      </c>
    </row>
    <row r="6" spans="1:10" ht="20.100000000000001" customHeight="1" x14ac:dyDescent="0.25">
      <c r="A6" s="7"/>
      <c r="B6" s="12" t="s">
        <v>47</v>
      </c>
      <c r="C6" s="13">
        <v>50</v>
      </c>
      <c r="D6" s="13">
        <v>60</v>
      </c>
      <c r="E6" s="14">
        <f>Housing[[#This Row],[Projected Cost]]-Housing[[#This Row],[Actual Cost]]</f>
        <v>-10</v>
      </c>
      <c r="F6" s="16"/>
      <c r="G6" s="12" t="s">
        <v>30</v>
      </c>
      <c r="H6" s="13"/>
      <c r="I6" s="13"/>
      <c r="J6" s="14">
        <f>Entertainment[[#This Row],[Projected Cost]]-Entertainment[[#This Row],[Actual Cost]]</f>
        <v>0</v>
      </c>
    </row>
    <row r="7" spans="1:10" ht="20.100000000000001" customHeight="1" x14ac:dyDescent="0.25">
      <c r="A7" s="3"/>
      <c r="B7" s="12" t="s">
        <v>5</v>
      </c>
      <c r="C7" s="13">
        <v>200</v>
      </c>
      <c r="D7" s="13">
        <v>180</v>
      </c>
      <c r="E7" s="14">
        <f>Housing[[#This Row],[Projected Cost]]-Housing[[#This Row],[Actual Cost]]</f>
        <v>20</v>
      </c>
      <c r="F7" s="16"/>
      <c r="G7" s="12" t="s">
        <v>31</v>
      </c>
      <c r="H7" s="13"/>
      <c r="I7" s="13"/>
      <c r="J7" s="14">
        <f>Entertainment[[#This Row],[Projected Cost]]-Entertainment[[#This Row],[Actual Cost]]</f>
        <v>0</v>
      </c>
    </row>
    <row r="8" spans="1:10" ht="20.100000000000001" customHeight="1" x14ac:dyDescent="0.25">
      <c r="A8" s="3"/>
      <c r="B8" s="12" t="s">
        <v>6</v>
      </c>
      <c r="C8" s="13"/>
      <c r="D8" s="13"/>
      <c r="E8" s="14">
        <f>Housing[[#This Row],[Projected Cost]]-Housing[[#This Row],[Actual Cost]]</f>
        <v>0</v>
      </c>
      <c r="F8" s="16"/>
      <c r="G8" s="12" t="s">
        <v>49</v>
      </c>
      <c r="H8" s="13"/>
      <c r="I8" s="13"/>
      <c r="J8" s="14">
        <f>Entertainment[[#This Row],[Projected Cost]]-Entertainment[[#This Row],[Actual Cost]]</f>
        <v>0</v>
      </c>
    </row>
    <row r="9" spans="1:10" ht="20.100000000000001" customHeight="1" x14ac:dyDescent="0.25">
      <c r="A9" s="3"/>
      <c r="B9" s="12" t="s">
        <v>7</v>
      </c>
      <c r="C9" s="13"/>
      <c r="D9" s="13"/>
      <c r="E9" s="14">
        <f>Housing[[#This Row],[Projected Cost]]-Housing[[#This Row],[Actual Cost]]</f>
        <v>0</v>
      </c>
      <c r="F9" s="16"/>
      <c r="G9" s="12" t="s">
        <v>32</v>
      </c>
      <c r="H9" s="13"/>
      <c r="I9" s="13"/>
      <c r="J9" s="14">
        <f>Entertainment[[#This Row],[Projected Cost]]-Entertainment[[#This Row],[Actual Cost]]</f>
        <v>0</v>
      </c>
    </row>
    <row r="10" spans="1:10" ht="20.100000000000001" customHeight="1" x14ac:dyDescent="0.25">
      <c r="A10" s="3"/>
      <c r="B10" s="12" t="s">
        <v>8</v>
      </c>
      <c r="C10" s="13"/>
      <c r="D10" s="13"/>
      <c r="E10" s="14">
        <f>Housing[[#This Row],[Projected Cost]]-Housing[[#This Row],[Actual Cost]]</f>
        <v>0</v>
      </c>
      <c r="F10" s="16"/>
      <c r="G10" s="12" t="s">
        <v>11</v>
      </c>
      <c r="H10" s="13"/>
      <c r="I10" s="13"/>
      <c r="J10" s="14">
        <f>Entertainment[[#This Row],[Projected Cost]]-Entertainment[[#This Row],[Actual Cost]]</f>
        <v>0</v>
      </c>
    </row>
    <row r="11" spans="1:10" ht="20.100000000000001" customHeight="1" x14ac:dyDescent="0.25">
      <c r="A11" s="3"/>
      <c r="B11" s="12" t="s">
        <v>9</v>
      </c>
      <c r="C11" s="13"/>
      <c r="D11" s="13"/>
      <c r="E11" s="14">
        <f>Housing[[#This Row],[Projected Cost]]-Housing[[#This Row],[Actual Cost]]</f>
        <v>0</v>
      </c>
      <c r="F11" s="16"/>
      <c r="G11" s="12" t="s">
        <v>11</v>
      </c>
      <c r="H11" s="13"/>
      <c r="I11" s="13"/>
      <c r="J11" s="14">
        <f>Entertainment[[#This Row],[Projected Cost]]-Entertainment[[#This Row],[Actual Cost]]</f>
        <v>0</v>
      </c>
    </row>
    <row r="12" spans="1:10" ht="20.100000000000001" customHeight="1" thickBot="1" x14ac:dyDescent="0.3">
      <c r="A12" s="3"/>
      <c r="B12" s="12" t="s">
        <v>10</v>
      </c>
      <c r="C12" s="13"/>
      <c r="D12" s="13"/>
      <c r="E12" s="14">
        <f>Housing[[#This Row],[Projected Cost]]-Housing[[#This Row],[Actual Cost]]</f>
        <v>0</v>
      </c>
      <c r="F12" s="16"/>
      <c r="G12" s="12" t="s">
        <v>11</v>
      </c>
      <c r="H12" s="13"/>
      <c r="I12" s="13"/>
      <c r="J12" s="14">
        <f>Entertainment[[#This Row],[Projected Cost]]-Entertainment[[#This Row],[Actual Cost]]</f>
        <v>0</v>
      </c>
    </row>
    <row r="13" spans="1:10" ht="20.100000000000001" customHeight="1" thickTop="1" thickBot="1" x14ac:dyDescent="0.3">
      <c r="A13" s="3"/>
      <c r="B13" s="12" t="s">
        <v>11</v>
      </c>
      <c r="C13" s="13"/>
      <c r="D13" s="13"/>
      <c r="E13" s="14">
        <f>Housing[[#This Row],[Projected Cost]]-Housing[[#This Row],[Actual Cost]]</f>
        <v>0</v>
      </c>
      <c r="F13" s="16"/>
      <c r="G13" s="17" t="s">
        <v>65</v>
      </c>
      <c r="H13" s="18">
        <f>SUBTOTAL(109,Entertainment[Projected Cost])</f>
        <v>0</v>
      </c>
      <c r="I13" s="18">
        <f>SUBTOTAL(109,Entertainment[Actual Cost])</f>
        <v>50</v>
      </c>
      <c r="J13" s="18">
        <f>SUBTOTAL(109,Entertainment[Difference])</f>
        <v>-50</v>
      </c>
    </row>
    <row r="14" spans="1:10" ht="20.100000000000001" customHeight="1" thickTop="1" x14ac:dyDescent="0.25">
      <c r="A14" s="3"/>
      <c r="B14" s="17" t="s">
        <v>65</v>
      </c>
      <c r="C14" s="18">
        <f>SUBTOTAL(109,Housing[Projected Cost])</f>
        <v>1810</v>
      </c>
      <c r="D14" s="18">
        <f>SUBTOTAL(109,Housing[Actual Cost])</f>
        <v>1740</v>
      </c>
      <c r="E14" s="18">
        <f>SUBTOTAL(109,Housing[Difference])</f>
        <v>70</v>
      </c>
      <c r="F14" s="16"/>
      <c r="G14" s="19"/>
      <c r="H14" s="19"/>
      <c r="I14" s="19"/>
      <c r="J14" s="19"/>
    </row>
    <row r="15" spans="1:10" ht="20.100000000000001" customHeight="1" x14ac:dyDescent="0.25">
      <c r="A15" s="3"/>
      <c r="B15" s="19"/>
      <c r="C15" s="19"/>
      <c r="D15" s="19"/>
      <c r="E15" s="19"/>
      <c r="F15" s="16"/>
      <c r="G15" s="10" t="s">
        <v>55</v>
      </c>
      <c r="H15" s="10" t="s">
        <v>0</v>
      </c>
      <c r="I15" s="10" t="s">
        <v>1</v>
      </c>
      <c r="J15" s="10" t="s">
        <v>2</v>
      </c>
    </row>
    <row r="16" spans="1:10" ht="20.100000000000001" customHeight="1" x14ac:dyDescent="0.25">
      <c r="A16" s="3"/>
      <c r="B16" s="10" t="s">
        <v>56</v>
      </c>
      <c r="C16" s="10" t="s">
        <v>0</v>
      </c>
      <c r="D16" s="10" t="s">
        <v>1</v>
      </c>
      <c r="E16" s="10" t="s">
        <v>2</v>
      </c>
      <c r="F16" s="16"/>
      <c r="G16" s="20" t="s">
        <v>34</v>
      </c>
      <c r="H16" s="21"/>
      <c r="I16" s="21"/>
      <c r="J16" s="22">
        <f>Loans[[#This Row],[Projected Cost]]-Loans[[#This Row],[Actual Cost]]</f>
        <v>0</v>
      </c>
    </row>
    <row r="17" spans="1:10" ht="20.100000000000001" customHeight="1" x14ac:dyDescent="0.25">
      <c r="A17" s="3"/>
      <c r="B17" s="12" t="s">
        <v>48</v>
      </c>
      <c r="C17" s="23">
        <v>250</v>
      </c>
      <c r="D17" s="23">
        <v>250</v>
      </c>
      <c r="E17" s="24">
        <f>Transportation[[#This Row],[Projected Cost]]-Transportation[[#This Row],[Actual Cost]]</f>
        <v>0</v>
      </c>
      <c r="F17" s="16"/>
      <c r="G17" s="12" t="s">
        <v>43</v>
      </c>
      <c r="H17" s="23"/>
      <c r="I17" s="23"/>
      <c r="J17" s="24">
        <f>Loans[[#This Row],[Projected Cost]]-Loans[[#This Row],[Actual Cost]]</f>
        <v>0</v>
      </c>
    </row>
    <row r="18" spans="1:10" ht="20.100000000000001" customHeight="1" x14ac:dyDescent="0.25">
      <c r="A18" s="3"/>
      <c r="B18" s="12" t="s">
        <v>46</v>
      </c>
      <c r="C18" s="23"/>
      <c r="D18" s="23"/>
      <c r="E18" s="24">
        <f>Transportation[[#This Row],[Projected Cost]]-Transportation[[#This Row],[Actual Cost]]</f>
        <v>0</v>
      </c>
      <c r="F18" s="16"/>
      <c r="G18" s="12" t="s">
        <v>50</v>
      </c>
      <c r="H18" s="23"/>
      <c r="I18" s="23"/>
      <c r="J18" s="24">
        <f>Loans[[#This Row],[Projected Cost]]-Loans[[#This Row],[Actual Cost]]</f>
        <v>0</v>
      </c>
    </row>
    <row r="19" spans="1:10" ht="20.100000000000001" customHeight="1" x14ac:dyDescent="0.25">
      <c r="A19" s="3"/>
      <c r="B19" s="12" t="s">
        <v>12</v>
      </c>
      <c r="C19" s="23"/>
      <c r="D19" s="23"/>
      <c r="E19" s="24">
        <f>Transportation[[#This Row],[Projected Cost]]-Transportation[[#This Row],[Actual Cost]]</f>
        <v>0</v>
      </c>
      <c r="F19" s="16"/>
      <c r="G19" s="12" t="s">
        <v>50</v>
      </c>
      <c r="H19" s="23"/>
      <c r="I19" s="23"/>
      <c r="J19" s="24">
        <f>Loans[[#This Row],[Projected Cost]]-Loans[[#This Row],[Actual Cost]]</f>
        <v>0</v>
      </c>
    </row>
    <row r="20" spans="1:10" ht="20.100000000000001" customHeight="1" x14ac:dyDescent="0.25">
      <c r="A20" s="3"/>
      <c r="B20" s="12" t="s">
        <v>13</v>
      </c>
      <c r="C20" s="23"/>
      <c r="D20" s="23"/>
      <c r="E20" s="24">
        <f>Transportation[[#This Row],[Projected Cost]]-Transportation[[#This Row],[Actual Cost]]</f>
        <v>0</v>
      </c>
      <c r="F20" s="16"/>
      <c r="G20" s="12" t="s">
        <v>50</v>
      </c>
      <c r="H20" s="23"/>
      <c r="I20" s="23"/>
      <c r="J20" s="24">
        <f>Loans[[#This Row],[Projected Cost]]-Loans[[#This Row],[Actual Cost]]</f>
        <v>0</v>
      </c>
    </row>
    <row r="21" spans="1:10" ht="20.100000000000001" customHeight="1" thickBot="1" x14ac:dyDescent="0.3">
      <c r="A21" s="3"/>
      <c r="B21" s="12" t="s">
        <v>14</v>
      </c>
      <c r="C21" s="23"/>
      <c r="D21" s="23"/>
      <c r="E21" s="24">
        <f>Transportation[[#This Row],[Projected Cost]]-Transportation[[#This Row],[Actual Cost]]</f>
        <v>0</v>
      </c>
      <c r="F21" s="16"/>
      <c r="G21" s="12" t="s">
        <v>11</v>
      </c>
      <c r="H21" s="23"/>
      <c r="I21" s="23"/>
      <c r="J21" s="24">
        <f>Loans[[#This Row],[Projected Cost]]-Loans[[#This Row],[Actual Cost]]</f>
        <v>0</v>
      </c>
    </row>
    <row r="22" spans="1:10" ht="20.100000000000001" customHeight="1" thickTop="1" x14ac:dyDescent="0.25">
      <c r="A22" s="3"/>
      <c r="B22" s="12" t="s">
        <v>15</v>
      </c>
      <c r="C22" s="23"/>
      <c r="D22" s="23"/>
      <c r="E22" s="24">
        <f>Transportation[[#This Row],[Projected Cost]]-Transportation[[#This Row],[Actual Cost]]</f>
        <v>0</v>
      </c>
      <c r="F22" s="16"/>
      <c r="G22" s="17" t="s">
        <v>65</v>
      </c>
      <c r="H22" s="25">
        <f>SUBTOTAL(109,Loans[Projected Cost])</f>
        <v>0</v>
      </c>
      <c r="I22" s="25">
        <f>SUBTOTAL(109,Loans[Actual Cost])</f>
        <v>0</v>
      </c>
      <c r="J22" s="25">
        <f>SUBTOTAL(109,Loans[Difference])</f>
        <v>0</v>
      </c>
    </row>
    <row r="23" spans="1:10" ht="20.100000000000001" customHeight="1" thickBot="1" x14ac:dyDescent="0.3">
      <c r="A23" s="3"/>
      <c r="B23" s="12" t="s">
        <v>11</v>
      </c>
      <c r="C23" s="23"/>
      <c r="D23" s="23"/>
      <c r="E23" s="24">
        <f>Transportation[[#This Row],[Projected Cost]]-Transportation[[#This Row],[Actual Cost]]</f>
        <v>0</v>
      </c>
      <c r="F23" s="16"/>
      <c r="G23" s="26"/>
      <c r="H23" s="26"/>
      <c r="I23" s="26"/>
      <c r="J23" s="26"/>
    </row>
    <row r="24" spans="1:10" ht="20.100000000000001" customHeight="1" thickTop="1" x14ac:dyDescent="0.25">
      <c r="A24" s="3"/>
      <c r="B24" s="17" t="s">
        <v>65</v>
      </c>
      <c r="C24" s="25">
        <f>SUBTOTAL(109,Transportation[Projected Cost])</f>
        <v>250</v>
      </c>
      <c r="D24" s="25">
        <f>SUBTOTAL(109,Transportation[Actual Cost])</f>
        <v>250</v>
      </c>
      <c r="E24" s="25">
        <f>SUBTOTAL(109,Transportation[Difference])</f>
        <v>0</v>
      </c>
      <c r="F24" s="15"/>
      <c r="G24" s="10" t="s">
        <v>57</v>
      </c>
      <c r="H24" s="10" t="s">
        <v>0</v>
      </c>
      <c r="I24" s="10" t="s">
        <v>1</v>
      </c>
      <c r="J24" s="10" t="s">
        <v>2</v>
      </c>
    </row>
    <row r="25" spans="1:10" ht="20.100000000000001" customHeight="1" x14ac:dyDescent="0.25">
      <c r="A25" s="3"/>
      <c r="B25" s="19"/>
      <c r="C25" s="19"/>
      <c r="D25" s="19"/>
      <c r="E25" s="19"/>
      <c r="F25" s="15"/>
      <c r="G25" s="12" t="s">
        <v>35</v>
      </c>
      <c r="H25" s="23"/>
      <c r="I25" s="23"/>
      <c r="J25" s="24">
        <f>Taxes[[#This Row],[Projected Cost]]-Taxes[[#This Row],[Actual Cost]]</f>
        <v>0</v>
      </c>
    </row>
    <row r="26" spans="1:10" ht="20.100000000000001" customHeight="1" x14ac:dyDescent="0.25">
      <c r="A26" s="3"/>
      <c r="B26" s="10" t="s">
        <v>58</v>
      </c>
      <c r="C26" s="10" t="s">
        <v>0</v>
      </c>
      <c r="D26" s="10" t="s">
        <v>1</v>
      </c>
      <c r="E26" s="10" t="s">
        <v>2</v>
      </c>
      <c r="F26" s="15"/>
      <c r="G26" s="12" t="s">
        <v>36</v>
      </c>
      <c r="H26" s="23"/>
      <c r="I26" s="23"/>
      <c r="J26" s="24">
        <f>Taxes[[#This Row],[Projected Cost]]-Taxes[[#This Row],[Actual Cost]]</f>
        <v>0</v>
      </c>
    </row>
    <row r="27" spans="1:10" ht="20.100000000000001" customHeight="1" x14ac:dyDescent="0.25">
      <c r="A27" s="7"/>
      <c r="B27" s="12" t="s">
        <v>16</v>
      </c>
      <c r="C27" s="23"/>
      <c r="D27" s="23"/>
      <c r="E27" s="24">
        <f>Insurance[[#This Row],[Projected Cost]]-Insurance[[#This Row],[Actual Cost]]</f>
        <v>0</v>
      </c>
      <c r="F27" s="15"/>
      <c r="G27" s="12" t="s">
        <v>37</v>
      </c>
      <c r="H27" s="23"/>
      <c r="I27" s="23"/>
      <c r="J27" s="24">
        <f>Taxes[[#This Row],[Projected Cost]]-Taxes[[#This Row],[Actual Cost]]</f>
        <v>0</v>
      </c>
    </row>
    <row r="28" spans="1:10" ht="20.100000000000001" customHeight="1" thickBot="1" x14ac:dyDescent="0.3">
      <c r="A28" s="7"/>
      <c r="B28" s="12" t="s">
        <v>17</v>
      </c>
      <c r="C28" s="23"/>
      <c r="D28" s="23"/>
      <c r="E28" s="24">
        <f>Insurance[[#This Row],[Projected Cost]]-Insurance[[#This Row],[Actual Cost]]</f>
        <v>0</v>
      </c>
      <c r="F28" s="15"/>
      <c r="G28" s="12" t="s">
        <v>11</v>
      </c>
      <c r="H28" s="23"/>
      <c r="I28" s="23"/>
      <c r="J28" s="24">
        <f>Taxes[[#This Row],[Projected Cost]]-Taxes[[#This Row],[Actual Cost]]</f>
        <v>0</v>
      </c>
    </row>
    <row r="29" spans="1:10" ht="20.100000000000001" customHeight="1" thickTop="1" x14ac:dyDescent="0.25">
      <c r="A29" s="7"/>
      <c r="B29" s="12" t="s">
        <v>18</v>
      </c>
      <c r="C29" s="23"/>
      <c r="D29" s="23"/>
      <c r="E29" s="24">
        <f>Insurance[[#This Row],[Projected Cost]]-Insurance[[#This Row],[Actual Cost]]</f>
        <v>0</v>
      </c>
      <c r="F29" s="15"/>
      <c r="G29" s="17" t="s">
        <v>65</v>
      </c>
      <c r="H29" s="25">
        <f>SUBTOTAL(109,Taxes[Projected Cost])</f>
        <v>0</v>
      </c>
      <c r="I29" s="25">
        <f>SUBTOTAL(109,Taxes[Actual Cost])</f>
        <v>0</v>
      </c>
      <c r="J29" s="25">
        <f>SUBTOTAL(109,Taxes[Difference])</f>
        <v>0</v>
      </c>
    </row>
    <row r="30" spans="1:10" ht="20.100000000000001" customHeight="1" thickBot="1" x14ac:dyDescent="0.3">
      <c r="A30" s="7"/>
      <c r="B30" s="12" t="s">
        <v>11</v>
      </c>
      <c r="C30" s="23"/>
      <c r="D30" s="23"/>
      <c r="E30" s="24">
        <f>Insurance[[#This Row],[Projected Cost]]-Insurance[[#This Row],[Actual Cost]]</f>
        <v>0</v>
      </c>
      <c r="F30" s="16"/>
      <c r="G30" s="26"/>
      <c r="H30" s="26"/>
      <c r="I30" s="26"/>
      <c r="J30" s="26"/>
    </row>
    <row r="31" spans="1:10" ht="20.100000000000001" customHeight="1" thickTop="1" x14ac:dyDescent="0.25">
      <c r="A31" s="3"/>
      <c r="B31" s="17" t="s">
        <v>65</v>
      </c>
      <c r="C31" s="25">
        <f>SUBTOTAL(109,Insurance[Projected Cost])</f>
        <v>0</v>
      </c>
      <c r="D31" s="25">
        <f>SUBTOTAL(109,Insurance[Actual Cost])</f>
        <v>0</v>
      </c>
      <c r="E31" s="25">
        <f>SUBTOTAL(109,Insurance[Difference])</f>
        <v>0</v>
      </c>
      <c r="F31" s="16"/>
      <c r="G31" s="10" t="s">
        <v>60</v>
      </c>
      <c r="H31" s="10" t="s">
        <v>0</v>
      </c>
      <c r="I31" s="10" t="s">
        <v>1</v>
      </c>
      <c r="J31" s="10" t="s">
        <v>2</v>
      </c>
    </row>
    <row r="32" spans="1:10" ht="20.100000000000001" customHeight="1" x14ac:dyDescent="0.25">
      <c r="A32" s="3"/>
      <c r="B32" s="26"/>
      <c r="C32" s="26"/>
      <c r="D32" s="26"/>
      <c r="E32" s="26"/>
      <c r="F32" s="15"/>
      <c r="G32" s="12" t="s">
        <v>51</v>
      </c>
      <c r="H32" s="23"/>
      <c r="I32" s="23"/>
      <c r="J32" s="24">
        <f>SavingsOrInvestment[[#This Row],[Projected Cost]]-SavingsOrInvestment[[#This Row],[Actual Cost]]</f>
        <v>0</v>
      </c>
    </row>
    <row r="33" spans="1:10" ht="20.100000000000001" customHeight="1" x14ac:dyDescent="0.25">
      <c r="A33" s="3"/>
      <c r="B33" s="10" t="s">
        <v>59</v>
      </c>
      <c r="C33" s="10" t="s">
        <v>0</v>
      </c>
      <c r="D33" s="10" t="s">
        <v>1</v>
      </c>
      <c r="E33" s="10" t="s">
        <v>2</v>
      </c>
      <c r="F33" s="15"/>
      <c r="G33" s="12" t="s">
        <v>52</v>
      </c>
      <c r="H33" s="23"/>
      <c r="I33" s="23"/>
      <c r="J33" s="24">
        <f>SavingsOrInvestment[[#This Row],[Projected Cost]]-SavingsOrInvestment[[#This Row],[Actual Cost]]</f>
        <v>0</v>
      </c>
    </row>
    <row r="34" spans="1:10" ht="20.100000000000001" customHeight="1" thickBot="1" x14ac:dyDescent="0.3">
      <c r="A34" s="3"/>
      <c r="B34" s="12" t="s">
        <v>19</v>
      </c>
      <c r="C34" s="23"/>
      <c r="D34" s="23"/>
      <c r="E34" s="24">
        <f>Food[[#This Row],[Projected Cost]]-Food[[#This Row],[Actual Cost]]</f>
        <v>0</v>
      </c>
      <c r="F34" s="15"/>
      <c r="G34" s="12" t="s">
        <v>11</v>
      </c>
      <c r="H34" s="23"/>
      <c r="I34" s="23"/>
      <c r="J34" s="24">
        <f>SavingsOrInvestment[[#This Row],[Projected Cost]]-SavingsOrInvestment[[#This Row],[Actual Cost]]</f>
        <v>0</v>
      </c>
    </row>
    <row r="35" spans="1:10" ht="20.100000000000001" customHeight="1" thickTop="1" x14ac:dyDescent="0.25">
      <c r="A35" s="3"/>
      <c r="B35" s="12" t="s">
        <v>27</v>
      </c>
      <c r="C35" s="23"/>
      <c r="D35" s="23"/>
      <c r="E35" s="24">
        <f>Food[[#This Row],[Projected Cost]]-Food[[#This Row],[Actual Cost]]</f>
        <v>0</v>
      </c>
      <c r="F35" s="16"/>
      <c r="G35" s="17" t="s">
        <v>65</v>
      </c>
      <c r="H35" s="25">
        <f>SUBTOTAL(109,SavingsOrInvestment[Projected Cost])</f>
        <v>0</v>
      </c>
      <c r="I35" s="25">
        <f>SUBTOTAL(109,SavingsOrInvestment[Actual Cost])</f>
        <v>0</v>
      </c>
      <c r="J35" s="25">
        <f>SUBTOTAL(109,SavingsOrInvestment[Difference])</f>
        <v>0</v>
      </c>
    </row>
    <row r="36" spans="1:10" ht="20.100000000000001" customHeight="1" thickBot="1" x14ac:dyDescent="0.3">
      <c r="A36" s="3"/>
      <c r="B36" s="12" t="s">
        <v>11</v>
      </c>
      <c r="C36" s="23"/>
      <c r="D36" s="23"/>
      <c r="E36" s="24">
        <f>Food[[#This Row],[Projected Cost]]-Food[[#This Row],[Actual Cost]]</f>
        <v>0</v>
      </c>
      <c r="F36" s="16"/>
      <c r="G36" s="26"/>
      <c r="H36" s="26"/>
      <c r="I36" s="26"/>
      <c r="J36" s="26"/>
    </row>
    <row r="37" spans="1:10" ht="20.100000000000001" customHeight="1" thickTop="1" x14ac:dyDescent="0.25">
      <c r="A37" s="3"/>
      <c r="B37" s="17" t="s">
        <v>65</v>
      </c>
      <c r="C37" s="25">
        <f>SUBTOTAL(109,Food[Projected Cost])</f>
        <v>0</v>
      </c>
      <c r="D37" s="25">
        <f>SUBTOTAL(109,Food[Actual Cost])</f>
        <v>0</v>
      </c>
      <c r="E37" s="25">
        <f>SUBTOTAL(109,Food[Difference])</f>
        <v>0</v>
      </c>
      <c r="F37" s="16"/>
      <c r="G37" s="10" t="s">
        <v>61</v>
      </c>
      <c r="H37" s="10" t="s">
        <v>0</v>
      </c>
      <c r="I37" s="10" t="s">
        <v>1</v>
      </c>
      <c r="J37" s="10" t="s">
        <v>2</v>
      </c>
    </row>
    <row r="38" spans="1:10" ht="20.100000000000001" customHeight="1" x14ac:dyDescent="0.25">
      <c r="A38" s="3"/>
      <c r="B38" s="26"/>
      <c r="C38" s="26"/>
      <c r="D38" s="26"/>
      <c r="E38" s="26"/>
      <c r="F38" s="15"/>
      <c r="G38" s="12" t="s">
        <v>38</v>
      </c>
      <c r="H38" s="23"/>
      <c r="I38" s="23"/>
      <c r="J38" s="24">
        <f>GiftsAndDonations[[#This Row],[Projected Cost]]-GiftsAndDonations[[#This Row],[Actual Cost]]</f>
        <v>0</v>
      </c>
    </row>
    <row r="39" spans="1:10" ht="20.100000000000001" customHeight="1" x14ac:dyDescent="0.25">
      <c r="A39" s="3"/>
      <c r="B39" s="10" t="s">
        <v>62</v>
      </c>
      <c r="C39" s="10" t="s">
        <v>0</v>
      </c>
      <c r="D39" s="10" t="s">
        <v>1</v>
      </c>
      <c r="E39" s="10" t="s">
        <v>2</v>
      </c>
      <c r="F39" s="15"/>
      <c r="G39" s="12" t="s">
        <v>39</v>
      </c>
      <c r="H39" s="23"/>
      <c r="I39" s="23"/>
      <c r="J39" s="24">
        <f>GiftsAndDonations[[#This Row],[Projected Cost]]-GiftsAndDonations[[#This Row],[Actual Cost]]</f>
        <v>0</v>
      </c>
    </row>
    <row r="40" spans="1:10" ht="20.100000000000001" customHeight="1" thickBot="1" x14ac:dyDescent="0.3">
      <c r="A40" s="3"/>
      <c r="B40" s="12" t="s">
        <v>20</v>
      </c>
      <c r="C40" s="23"/>
      <c r="D40" s="23"/>
      <c r="E40" s="24">
        <f>Pets[[#This Row],[Projected Cost]]-Pets[[#This Row],[Actual Cost]]</f>
        <v>0</v>
      </c>
      <c r="F40" s="15"/>
      <c r="G40" s="12" t="s">
        <v>44</v>
      </c>
      <c r="H40" s="23"/>
      <c r="I40" s="23"/>
      <c r="J40" s="24">
        <f>GiftsAndDonations[[#This Row],[Projected Cost]]-GiftsAndDonations[[#This Row],[Actual Cost]]</f>
        <v>0</v>
      </c>
    </row>
    <row r="41" spans="1:10" ht="20.100000000000001" customHeight="1" thickTop="1" x14ac:dyDescent="0.25">
      <c r="A41" s="3"/>
      <c r="B41" s="12" t="s">
        <v>22</v>
      </c>
      <c r="C41" s="23"/>
      <c r="D41" s="23"/>
      <c r="E41" s="24">
        <f>Pets[[#This Row],[Projected Cost]]-Pets[[#This Row],[Actual Cost]]</f>
        <v>0</v>
      </c>
      <c r="F41" s="16"/>
      <c r="G41" s="17" t="s">
        <v>65</v>
      </c>
      <c r="H41" s="25">
        <f>SUBTOTAL(109,GiftsAndDonations[Projected Cost])</f>
        <v>0</v>
      </c>
      <c r="I41" s="25">
        <f>SUBTOTAL(109,GiftsAndDonations[Actual Cost])</f>
        <v>0</v>
      </c>
      <c r="J41" s="25">
        <f>SUBTOTAL(109,GiftsAndDonations[Difference])</f>
        <v>0</v>
      </c>
    </row>
    <row r="42" spans="1:10" ht="20.100000000000001" customHeight="1" x14ac:dyDescent="0.25">
      <c r="A42" s="3"/>
      <c r="B42" s="12" t="s">
        <v>23</v>
      </c>
      <c r="C42" s="23"/>
      <c r="D42" s="23"/>
      <c r="E42" s="24">
        <f>Pets[[#This Row],[Projected Cost]]-Pets[[#This Row],[Actual Cost]]</f>
        <v>0</v>
      </c>
      <c r="F42" s="16"/>
      <c r="G42" s="26"/>
      <c r="H42" s="26"/>
      <c r="I42" s="26"/>
      <c r="J42" s="26"/>
    </row>
    <row r="43" spans="1:10" ht="20.100000000000001" customHeight="1" x14ac:dyDescent="0.25">
      <c r="A43" s="3"/>
      <c r="B43" s="12" t="s">
        <v>21</v>
      </c>
      <c r="C43" s="23"/>
      <c r="D43" s="23"/>
      <c r="E43" s="24">
        <f>Pets[[#This Row],[Projected Cost]]-Pets[[#This Row],[Actual Cost]]</f>
        <v>0</v>
      </c>
      <c r="F43" s="16"/>
      <c r="G43" s="10" t="s">
        <v>63</v>
      </c>
      <c r="H43" s="10" t="s">
        <v>0</v>
      </c>
      <c r="I43" s="10" t="s">
        <v>1</v>
      </c>
      <c r="J43" s="10" t="s">
        <v>2</v>
      </c>
    </row>
    <row r="44" spans="1:10" ht="20.100000000000001" customHeight="1" thickBot="1" x14ac:dyDescent="0.3">
      <c r="A44" s="3"/>
      <c r="B44" s="12" t="s">
        <v>11</v>
      </c>
      <c r="C44" s="23"/>
      <c r="D44" s="23"/>
      <c r="E44" s="24">
        <f>Pets[[#This Row],[Projected Cost]]-Pets[[#This Row],[Actual Cost]]</f>
        <v>0</v>
      </c>
      <c r="F44" s="15"/>
      <c r="G44" s="12" t="s">
        <v>41</v>
      </c>
      <c r="H44" s="23"/>
      <c r="I44" s="23"/>
      <c r="J44" s="24">
        <f>Legal[[#This Row],[Projected Cost]]-Legal[[#This Row],[Actual Cost]]</f>
        <v>0</v>
      </c>
    </row>
    <row r="45" spans="1:10" ht="20.100000000000001" customHeight="1" thickTop="1" x14ac:dyDescent="0.25">
      <c r="A45" s="3"/>
      <c r="B45" s="17" t="s">
        <v>65</v>
      </c>
      <c r="C45" s="25">
        <f>SUBTOTAL(109,Pets[Projected Cost])</f>
        <v>0</v>
      </c>
      <c r="D45" s="25">
        <f>SUBTOTAL(109,Pets[Actual Cost])</f>
        <v>0</v>
      </c>
      <c r="E45" s="25">
        <f>SUBTOTAL(109,Pets[Difference])</f>
        <v>0</v>
      </c>
      <c r="F45" s="15"/>
      <c r="G45" s="12" t="s">
        <v>42</v>
      </c>
      <c r="H45" s="23"/>
      <c r="I45" s="23"/>
      <c r="J45" s="24">
        <f>Legal[[#This Row],[Projected Cost]]-Legal[[#This Row],[Actual Cost]]</f>
        <v>0</v>
      </c>
    </row>
    <row r="46" spans="1:10" ht="20.100000000000001" customHeight="1" x14ac:dyDescent="0.25">
      <c r="A46" s="3"/>
      <c r="B46" s="26"/>
      <c r="C46" s="26"/>
      <c r="D46" s="26"/>
      <c r="E46" s="26"/>
      <c r="F46" s="15"/>
      <c r="G46" s="12" t="s">
        <v>45</v>
      </c>
      <c r="H46" s="23"/>
      <c r="I46" s="23"/>
      <c r="J46" s="24">
        <f>Legal[[#This Row],[Projected Cost]]-Legal[[#This Row],[Actual Cost]]</f>
        <v>0</v>
      </c>
    </row>
    <row r="47" spans="1:10" ht="20.100000000000001" customHeight="1" thickBot="1" x14ac:dyDescent="0.3">
      <c r="A47" s="3"/>
      <c r="B47" s="10" t="s">
        <v>64</v>
      </c>
      <c r="C47" s="10" t="s">
        <v>0</v>
      </c>
      <c r="D47" s="10" t="s">
        <v>1</v>
      </c>
      <c r="E47" s="10" t="s">
        <v>2</v>
      </c>
      <c r="F47" s="15"/>
      <c r="G47" s="12" t="s">
        <v>11</v>
      </c>
      <c r="H47" s="23"/>
      <c r="I47" s="23"/>
      <c r="J47" s="24">
        <f>Legal[[#This Row],[Projected Cost]]-Legal[[#This Row],[Actual Cost]]</f>
        <v>0</v>
      </c>
    </row>
    <row r="48" spans="1:10" ht="20.100000000000001" customHeight="1" thickTop="1" x14ac:dyDescent="0.25">
      <c r="A48" s="3"/>
      <c r="B48" s="12" t="s">
        <v>22</v>
      </c>
      <c r="C48" s="23"/>
      <c r="D48" s="23"/>
      <c r="E48" s="24">
        <f>PersonalCare[[#This Row],[Projected Cost]]-PersonalCare[[#This Row],[Actual Cost]]</f>
        <v>0</v>
      </c>
      <c r="F48" s="16"/>
      <c r="G48" s="17" t="s">
        <v>65</v>
      </c>
      <c r="H48" s="25">
        <f>SUBTOTAL(109,Legal[Projected Cost])</f>
        <v>0</v>
      </c>
      <c r="I48" s="25">
        <f>SUBTOTAL(109,Legal[Actual Cost])</f>
        <v>0</v>
      </c>
      <c r="J48" s="25">
        <f>SUBTOTAL(109,Legal[Difference])</f>
        <v>0</v>
      </c>
    </row>
    <row r="49" spans="1:10" ht="20.100000000000001" customHeight="1" x14ac:dyDescent="0.25">
      <c r="A49" s="3"/>
      <c r="B49" s="12" t="s">
        <v>25</v>
      </c>
      <c r="C49" s="23"/>
      <c r="D49" s="23"/>
      <c r="E49" s="24">
        <f>PersonalCare[[#This Row],[Projected Cost]]-PersonalCare[[#This Row],[Actual Cost]]</f>
        <v>0</v>
      </c>
      <c r="F49" s="27"/>
      <c r="G49" s="28"/>
      <c r="H49" s="28"/>
      <c r="I49" s="28"/>
      <c r="J49" s="28"/>
    </row>
    <row r="50" spans="1:10" ht="20.100000000000001" customHeight="1" x14ac:dyDescent="0.3">
      <c r="A50" s="3"/>
      <c r="B50" s="12" t="s">
        <v>24</v>
      </c>
      <c r="C50" s="23"/>
      <c r="D50" s="23"/>
      <c r="E50" s="24">
        <f>PersonalCare[[#This Row],[Projected Cost]]-PersonalCare[[#This Row],[Actual Cost]]</f>
        <v>0</v>
      </c>
      <c r="F50" s="27"/>
      <c r="G50" s="29"/>
      <c r="H50" s="29"/>
      <c r="I50" s="29"/>
      <c r="J50" s="29"/>
    </row>
    <row r="51" spans="1:10" ht="20.100000000000001" customHeight="1" x14ac:dyDescent="0.3">
      <c r="A51" s="3"/>
      <c r="B51" s="12" t="s">
        <v>33</v>
      </c>
      <c r="C51" s="23"/>
      <c r="D51" s="23"/>
      <c r="E51" s="24">
        <f>PersonalCare[[#This Row],[Projected Cost]]-PersonalCare[[#This Row],[Actual Cost]]</f>
        <v>0</v>
      </c>
      <c r="F51" s="27"/>
      <c r="G51" s="29"/>
      <c r="H51" s="29"/>
      <c r="I51" s="29"/>
      <c r="J51" s="29"/>
    </row>
    <row r="52" spans="1:10" ht="20.100000000000001" customHeight="1" x14ac:dyDescent="0.3">
      <c r="A52" s="3"/>
      <c r="B52" s="12" t="s">
        <v>26</v>
      </c>
      <c r="C52" s="23"/>
      <c r="D52" s="23"/>
      <c r="E52" s="24">
        <f>PersonalCare[[#This Row],[Projected Cost]]-PersonalCare[[#This Row],[Actual Cost]]</f>
        <v>0</v>
      </c>
      <c r="F52" s="27"/>
      <c r="G52" s="29"/>
      <c r="H52" s="29"/>
      <c r="I52" s="29"/>
      <c r="J52" s="29"/>
    </row>
    <row r="53" spans="1:10" ht="20.100000000000001" customHeight="1" x14ac:dyDescent="0.3">
      <c r="A53" s="3"/>
      <c r="B53" s="12" t="s">
        <v>40</v>
      </c>
      <c r="C53" s="23"/>
      <c r="D53" s="23"/>
      <c r="E53" s="24">
        <f>PersonalCare[[#This Row],[Projected Cost]]-PersonalCare[[#This Row],[Actual Cost]]</f>
        <v>0</v>
      </c>
      <c r="F53" s="27"/>
      <c r="G53" s="29"/>
      <c r="H53" s="29"/>
      <c r="I53" s="29"/>
      <c r="J53" s="29"/>
    </row>
    <row r="54" spans="1:10" ht="20.100000000000001" customHeight="1" thickBot="1" x14ac:dyDescent="0.35">
      <c r="A54" s="3"/>
      <c r="B54" s="12" t="s">
        <v>11</v>
      </c>
      <c r="C54" s="23"/>
      <c r="D54" s="23"/>
      <c r="E54" s="24">
        <f>PersonalCare[[#This Row],[Projected Cost]]-PersonalCare[[#This Row],[Actual Cost]]</f>
        <v>0</v>
      </c>
      <c r="F54" s="27"/>
      <c r="G54" s="29"/>
      <c r="H54" s="29"/>
      <c r="I54" s="29"/>
      <c r="J54" s="29"/>
    </row>
    <row r="55" spans="1:10" ht="20.100000000000001" customHeight="1" thickTop="1" x14ac:dyDescent="0.3">
      <c r="A55" s="3"/>
      <c r="B55" s="17" t="s">
        <v>65</v>
      </c>
      <c r="C55" s="25">
        <f>SUBTOTAL(109,PersonalCare[Projected Cost])</f>
        <v>0</v>
      </c>
      <c r="D55" s="25">
        <f>SUBTOTAL(109,PersonalCare[Actual Cost])</f>
        <v>0</v>
      </c>
      <c r="E55" s="25">
        <f>SUBTOTAL(109,PersonalCare[Difference])</f>
        <v>0</v>
      </c>
      <c r="F55" s="27"/>
      <c r="G55" s="29"/>
      <c r="H55" s="29"/>
      <c r="I55" s="29"/>
      <c r="J55" s="29"/>
    </row>
    <row r="56" spans="1:10" ht="20.100000000000001" customHeight="1" x14ac:dyDescent="0.25"/>
  </sheetData>
  <mergeCells count="12">
    <mergeCell ref="B1:J1"/>
    <mergeCell ref="B38:E38"/>
    <mergeCell ref="G49:J49"/>
    <mergeCell ref="B46:E46"/>
    <mergeCell ref="G36:J36"/>
    <mergeCell ref="G42:J42"/>
    <mergeCell ref="B15:E15"/>
    <mergeCell ref="B25:E25"/>
    <mergeCell ref="B32:E32"/>
    <mergeCell ref="G14:J14"/>
    <mergeCell ref="G23:J23"/>
    <mergeCell ref="G30:J30"/>
  </mergeCells>
  <phoneticPr fontId="1" type="noConversion"/>
  <conditionalFormatting sqref="E4:E14 E17:E24 E27:E31 E34:E37 E40:E45 E48:E55 J4:J13 J16:J22 J25:J29 J32:J35 J38:J41 J44:J48">
    <cfRule type="iconSet" priority="1">
      <iconSet iconSet="3Signs">
        <cfvo type="percent" val="0"/>
        <cfvo type="num" val="-20"/>
        <cfvo type="num" val="0"/>
      </iconSet>
    </cfRule>
  </conditionalFormatting>
  <dataValidations count="29">
    <dataValidation allowBlank="1" showInputMessage="1" showErrorMessage="1" prompt="Create Personal Monthly Budget in this worksheet.  Projected &amp; Actual income starts in cell B3. Sample tables for expense categories are in two columns starting in cells B10 &amp; G10" sqref="A1" xr:uid="{00000000-0002-0000-0000-000000000000}"/>
    <dataValidation allowBlank="1" showInputMessage="1" showErrorMessage="1" prompt="Title of this worksheet is in this cell.  Continue to cell B3 to enter projected and actual income. Expense and balance summary are auto calculated starting in cell G3" sqref="B1" xr:uid="{00000000-0002-0000-0000-000001000000}"/>
    <dataValidation allowBlank="1" showInputMessage="1" showErrorMessage="1" prompt="Sample Housing expenses are in this column under this heading" sqref="B3" xr:uid="{00000000-0002-0000-0000-00000C000000}"/>
    <dataValidation allowBlank="1" showInputMessage="1" showErrorMessage="1" prompt="Enter Projected Cost in this column under this heading" sqref="C3 H43 C47 H3 H15 H24 H31 H37 C16 C26 C33 C39" xr:uid="{00000000-0002-0000-0000-00000D000000}"/>
    <dataValidation allowBlank="1" showInputMessage="1" showErrorMessage="1" prompt="Enter Actual Cost in this column under this heading" sqref="D3 D16 D47 I3 I15 I24 I31 I37 I43 D26 D33 D39" xr:uid="{00000000-0002-0000-0000-00000E000000}"/>
    <dataValidation allowBlank="1" showInputMessage="1" showErrorMessage="1" prompt="Sample Transportation expenses are in this column under this heading" sqref="B16" xr:uid="{00000000-0002-0000-0000-00000F000000}"/>
    <dataValidation allowBlank="1" showInputMessage="1" showErrorMessage="1" prompt="Enter details in Personal Care table starting below" sqref="B46:E46" xr:uid="{00000000-0002-0000-0000-000010000000}"/>
    <dataValidation allowBlank="1" showInputMessage="1" showErrorMessage="1" prompt="Enter details in Transportation table starting below" sqref="B15:E15" xr:uid="{00000000-0002-0000-0000-000011000000}"/>
    <dataValidation allowBlank="1" showInputMessage="1" showErrorMessage="1" prompt="Sample Personal Care expenses are in this column under this heading" sqref="B47" xr:uid="{00000000-0002-0000-0000-000012000000}"/>
    <dataValidation allowBlank="1" showInputMessage="1" showErrorMessage="1" prompt="Sample Entertainment expenses are in this column under this heading" sqref="G3" xr:uid="{00000000-0002-0000-0000-000013000000}"/>
    <dataValidation allowBlank="1" showInputMessage="1" showErrorMessage="1" prompt="Enter details in Loans table starting below" sqref="G14:J14" xr:uid="{00000000-0002-0000-0000-000014000000}"/>
    <dataValidation allowBlank="1" showInputMessage="1" showErrorMessage="1" prompt="Sample Loan expenses are in this column under this heading" sqref="G15" xr:uid="{00000000-0002-0000-0000-000015000000}"/>
    <dataValidation allowBlank="1" showInputMessage="1" showErrorMessage="1" prompt="Enter details in Taxes table starting below" sqref="G23:J23" xr:uid="{00000000-0002-0000-0000-000016000000}"/>
    <dataValidation allowBlank="1" showInputMessage="1" showErrorMessage="1" prompt="Sample Tax expenses are in this column under this heading" sqref="G24" xr:uid="{00000000-0002-0000-0000-000017000000}"/>
    <dataValidation allowBlank="1" showInputMessage="1" showErrorMessage="1" prompt="Enter details in Savings or Investments table starting below" sqref="G30:J30" xr:uid="{00000000-0002-0000-0000-000018000000}"/>
    <dataValidation allowBlank="1" showInputMessage="1" showErrorMessage="1" prompt="Sample Savings or Investment expenses are in this column under this heading" sqref="G31" xr:uid="{00000000-0002-0000-0000-000019000000}"/>
    <dataValidation allowBlank="1" showInputMessage="1" showErrorMessage="1" prompt="Enter details in Gifts and Donations table starting below" sqref="G36:J36" xr:uid="{00000000-0002-0000-0000-00001A000000}"/>
    <dataValidation allowBlank="1" showInputMessage="1" showErrorMessage="1" prompt="Sample Gifts and Donation expenses are in this column under this heading" sqref="G37" xr:uid="{00000000-0002-0000-0000-00001B000000}"/>
    <dataValidation allowBlank="1" showInputMessage="1" showErrorMessage="1" prompt="Enter details in Legal table starting below" sqref="G42:J42" xr:uid="{00000000-0002-0000-0000-00001C000000}"/>
    <dataValidation allowBlank="1" showInputMessage="1" showErrorMessage="1" prompt="Sample Legal expenses are in this column under this heading" sqref="G43" xr:uid="{00000000-0002-0000-0000-00001D000000}"/>
    <dataValidation allowBlank="1" showInputMessage="1" showErrorMessage="1" prompt="Total Projected Cost is auto calculated in cell J57, Total Actual Cost in cell J59, and Difference in cell J61" sqref="G49:J49" xr:uid="{00000000-0002-0000-0000-00001E000000}"/>
    <dataValidation allowBlank="1" showInputMessage="1" showErrorMessage="1" prompt="Sample Insurance expenses are in this column under this heading" sqref="B26" xr:uid="{00000000-0002-0000-0000-00001F000000}"/>
    <dataValidation allowBlank="1" showInputMessage="1" showErrorMessage="1" prompt="Sample Food expenses are in this column under this heading" sqref="B33" xr:uid="{00000000-0002-0000-0000-000020000000}"/>
    <dataValidation allowBlank="1" showInputMessage="1" showErrorMessage="1" prompt="Modify or enter Pets items in this column under this heading" sqref="B39" xr:uid="{00000000-0002-0000-0000-000021000000}"/>
    <dataValidation allowBlank="1" showInputMessage="1" showErrorMessage="1" prompt="Enter details in Insurance table starting below" sqref="B25:E25" xr:uid="{00000000-0002-0000-0000-000022000000}"/>
    <dataValidation allowBlank="1" showInputMessage="1" showErrorMessage="1" prompt="Enter details in Food table starting below" sqref="B32:E32" xr:uid="{00000000-0002-0000-0000-000023000000}"/>
    <dataValidation allowBlank="1" showInputMessage="1" showErrorMessage="1" prompt="Enter details in Pets table starting below" sqref="B38:E38" xr:uid="{00000000-0002-0000-0000-000024000000}"/>
    <dataValidation allowBlank="1" showInputMessage="1" showErrorMessage="1" prompt="Enter details in Entertainment table starting below" sqref="G2" xr:uid="{00000000-0002-0000-0000-000025000000}"/>
    <dataValidation allowBlank="1" showInputMessage="1" showErrorMessage="1" prompt="Difference is auto calculated in this column under this heading" sqref="E3 J3 E16 J15 E26 J24 E33 E39 J43 J37 J31 E47" xr:uid="{00000000-0002-0000-0000-000026000000}"/>
  </dataValidations>
  <printOptions horizontalCentered="1" verticalCentered="1"/>
  <pageMargins left="0.5" right="0.5" top="0.5" bottom="0.5" header="0.5" footer="0.5"/>
  <pageSetup scale="57" orientation="portrait" horizontalDpi="4294967292" r:id="rId1"/>
  <headerFooter differentFirst="1" alignWithMargins="0">
    <oddFooter>Page &amp;P of &amp;N</oddFooter>
  </headerFooter>
  <ignoredErrors>
    <ignoredError sqref="E18:E23 E8:E13 J5:J12 J16:J21 E27:E30 J25:J28 J32:J34 E34:E36 E40:E44 J38:J40 J44:J47 E48:E54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TM16410113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</dc:creator>
  <cp:lastModifiedBy>Pc</cp:lastModifiedBy>
  <cp:lastPrinted>2022-11-21T07:28:10Z</cp:lastPrinted>
  <dcterms:created xsi:type="dcterms:W3CDTF">2018-04-23T07:00:55Z</dcterms:created>
  <dcterms:modified xsi:type="dcterms:W3CDTF">2022-11-21T07:28:13Z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2022-11-21T07:28:12Z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778882b6-d262-4209-b2fc-fa84fbfafbfa</vt:lpwstr>
  </property>
  <property fmtid="{D5CDD505-2E9C-101B-9397-08002B2CF9AE}" pid="8" name="MSIP_Label_defa4170-0d19-0005-0004-bc88714345d2_ContentBits">
    <vt:lpwstr>0</vt:lpwstr>
  </property>
</Properties>
</file>