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285" tabRatio="782" activeTab="0"/>
  </bookViews>
  <sheets>
    <sheet name="Line up" sheetId="1" r:id="rId1"/>
  </sheets>
  <definedNames>
    <definedName name="_xlnm.Print_Area" localSheetId="0">'Line up'!$A$5:$J$17</definedName>
  </definedNames>
  <calcPr fullCalcOnLoad="1"/>
</workbook>
</file>

<file path=xl/comments1.xml><?xml version="1.0" encoding="utf-8"?>
<comments xmlns="http://schemas.openxmlformats.org/spreadsheetml/2006/main">
  <authors>
    <author>Rob DeLaubell</author>
    <author>User Name</author>
  </authors>
  <commentList>
    <comment ref="R20" authorId="0">
      <text>
        <r>
          <rPr>
            <sz val="8"/>
            <rFont val="Tahoma"/>
            <family val="2"/>
          </rPr>
          <t># of players playing the game</t>
        </r>
      </text>
    </comment>
    <comment ref="P21" authorId="0">
      <text>
        <r>
          <rPr>
            <sz val="8"/>
            <rFont val="Tahoma"/>
            <family val="2"/>
          </rPr>
          <t># of times a player is on the bench per game.  
No player is on the bench twice until every player has been on bench once.</t>
        </r>
      </text>
    </comment>
    <comment ref="P22" authorId="0">
      <text>
        <r>
          <rPr>
            <sz val="8"/>
            <rFont val="Tahoma"/>
            <family val="2"/>
          </rPr>
          <t># of times a player is in the Out Field.
Ensure all players have even # of infield vs. outfield opportunities.</t>
        </r>
      </text>
    </comment>
    <comment ref="P23" authorId="1">
      <text>
        <r>
          <rPr>
            <sz val="8"/>
            <rFont val="Tahoma"/>
            <family val="2"/>
          </rPr>
          <t># times a player is in infield.
Ensure all players have even # of infield vs. outfield opportunities.</t>
        </r>
      </text>
    </comment>
    <comment ref="P24" authorId="1">
      <text>
        <r>
          <rPr>
            <sz val="8"/>
            <rFont val="Tahoma"/>
            <family val="2"/>
          </rPr>
          <t>Number of players that have to be on the bench per inning.  
9 players or less: 0 on bench per inning
10 players : 1 on bench per inning
11 players: 2 on bench per inning
12 players: 3 on bench per inning</t>
        </r>
      </text>
    </comment>
  </commentList>
</comments>
</file>

<file path=xl/sharedStrings.xml><?xml version="1.0" encoding="utf-8"?>
<sst xmlns="http://schemas.openxmlformats.org/spreadsheetml/2006/main" count="91" uniqueCount="42">
  <si>
    <t>LEFT</t>
  </si>
  <si>
    <t>RIGHT</t>
  </si>
  <si>
    <t>L-CTR</t>
  </si>
  <si>
    <t>R-CTR</t>
  </si>
  <si>
    <t>shirt
#</t>
  </si>
  <si>
    <t>1st</t>
  </si>
  <si>
    <t>2nd</t>
  </si>
  <si>
    <t>3rd</t>
  </si>
  <si>
    <t>4th</t>
  </si>
  <si>
    <t>5th</t>
  </si>
  <si>
    <t>6th</t>
  </si>
  <si>
    <t xml:space="preserve"> </t>
  </si>
  <si>
    <t># IF used</t>
  </si>
  <si>
    <t># OF used</t>
  </si>
  <si>
    <t># Bench used</t>
  </si>
  <si>
    <t>SS</t>
  </si>
  <si>
    <t>P</t>
  </si>
  <si>
    <t>C</t>
  </si>
  <si>
    <t>Sum used --&gt;</t>
  </si>
  <si>
    <t># players * 6</t>
  </si>
  <si>
    <t>Position</t>
  </si>
  <si>
    <t>total</t>
  </si>
  <si>
    <t># used</t>
  </si>
  <si>
    <t># avail</t>
  </si>
  <si>
    <t># in</t>
  </si>
  <si>
    <t>Low</t>
  </si>
  <si>
    <t>High</t>
  </si>
  <si>
    <t># players</t>
  </si>
  <si>
    <t>First Name</t>
  </si>
  <si>
    <t>Last Name</t>
  </si>
  <si>
    <t>CF</t>
  </si>
  <si>
    <t>RF</t>
  </si>
  <si>
    <t>LF</t>
  </si>
  <si>
    <t>1B</t>
  </si>
  <si>
    <t>2B</t>
  </si>
  <si>
    <t>3B</t>
  </si>
  <si>
    <t>BENCH</t>
  </si>
  <si>
    <t>Batting Order</t>
  </si>
  <si>
    <t>x in IF</t>
  </si>
  <si>
    <t>x in OF</t>
  </si>
  <si>
    <t># B/G</t>
  </si>
  <si>
    <t>B p/inn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</si>
</sst>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badi"/>
      <family val="2"/>
    </font>
    <font>
      <b/>
      <sz val="8"/>
      <name val="Abadi"/>
      <family val="2"/>
    </font>
    <font>
      <b/>
      <sz val="10"/>
      <name val="Abadi"/>
      <family val="2"/>
    </font>
    <font>
      <sz val="8"/>
      <name val="Abadi"/>
      <family val="2"/>
    </font>
    <font>
      <u val="single"/>
      <sz val="10"/>
      <name val="Abadi"/>
      <family val="2"/>
    </font>
    <font>
      <b/>
      <i/>
      <u val="single"/>
      <sz val="10"/>
      <name val="Abadi"/>
      <family val="2"/>
    </font>
    <font>
      <b/>
      <i/>
      <sz val="10"/>
      <name val="Abad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13" xfId="0" applyNumberFormat="1" applyFont="1" applyBorder="1" applyAlignment="1">
      <alignment/>
    </xf>
    <xf numFmtId="0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 horizontal="center" textRotation="90"/>
    </xf>
    <xf numFmtId="0" fontId="19" fillId="0" borderId="15" xfId="0" applyFont="1" applyBorder="1" applyAlignment="1">
      <alignment horizontal="center" textRotation="90"/>
    </xf>
    <xf numFmtId="0" fontId="19" fillId="0" borderId="0" xfId="0" applyFont="1" applyFill="1" applyBorder="1" applyAlignment="1">
      <alignment horizontal="left"/>
    </xf>
    <xf numFmtId="0" fontId="19" fillId="0" borderId="14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textRotation="90"/>
    </xf>
    <xf numFmtId="0" fontId="19" fillId="0" borderId="17" xfId="0" applyFont="1" applyBorder="1" applyAlignment="1">
      <alignment textRotation="90"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2" fontId="19" fillId="0" borderId="0" xfId="0" applyNumberFormat="1" applyFont="1" applyBorder="1" applyAlignment="1">
      <alignment horizontal="left"/>
    </xf>
    <xf numFmtId="0" fontId="19" fillId="0" borderId="14" xfId="0" applyFont="1" applyBorder="1" applyAlignment="1">
      <alignment/>
    </xf>
    <xf numFmtId="2" fontId="19" fillId="0" borderId="0" xfId="0" applyNumberFormat="1" applyFont="1" applyFill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34" borderId="15" xfId="0" applyFont="1" applyFill="1" applyBorder="1" applyAlignment="1">
      <alignment horizontal="left"/>
    </xf>
    <xf numFmtId="0" fontId="19" fillId="34" borderId="21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69" workbookViewId="0" topLeftCell="B5">
      <selection activeCell="B5" sqref="B5:J5"/>
    </sheetView>
  </sheetViews>
  <sheetFormatPr defaultColWidth="9.140625" defaultRowHeight="12.75"/>
  <cols>
    <col min="1" max="1" width="8.28125" style="1" customWidth="1"/>
    <col min="2" max="2" width="10.7109375" style="2" customWidth="1"/>
    <col min="3" max="3" width="13.28125" style="2" customWidth="1"/>
    <col min="4" max="4" width="5.00390625" style="2" customWidth="1"/>
    <col min="5" max="10" width="9.140625" style="2" customWidth="1"/>
    <col min="11" max="11" width="2.57421875" style="2" customWidth="1"/>
    <col min="12" max="12" width="8.8515625" style="2" customWidth="1"/>
    <col min="13" max="13" width="6.8515625" style="2" customWidth="1"/>
    <col min="14" max="14" width="7.140625" style="2" customWidth="1"/>
    <col min="15" max="15" width="6.7109375" style="2" customWidth="1"/>
    <col min="16" max="16" width="9.140625" style="2" customWidth="1"/>
    <col min="17" max="17" width="1.421875" style="2" customWidth="1"/>
    <col min="18" max="18" width="6.421875" style="2" customWidth="1"/>
    <col min="19" max="20" width="2.8515625" style="2" customWidth="1"/>
    <col min="21" max="16384" width="9.140625" style="2" customWidth="1"/>
  </cols>
  <sheetData>
    <row r="1" spans="5:10" ht="12.75" hidden="1"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</row>
    <row r="2" spans="5:10" ht="12.75" hidden="1"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</row>
    <row r="3" spans="5:10" ht="12.75" hidden="1"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</row>
    <row r="4" spans="5:10" ht="12.75" hidden="1"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</row>
    <row r="5" spans="1:15" ht="24" customHeight="1">
      <c r="A5" s="3" t="s">
        <v>37</v>
      </c>
      <c r="B5" s="54" t="s">
        <v>28</v>
      </c>
      <c r="C5" s="54" t="s">
        <v>29</v>
      </c>
      <c r="D5" s="54" t="s">
        <v>4</v>
      </c>
      <c r="E5" s="55" t="s">
        <v>5</v>
      </c>
      <c r="F5" s="55" t="s">
        <v>6</v>
      </c>
      <c r="G5" s="55" t="s">
        <v>7</v>
      </c>
      <c r="H5" s="55" t="s">
        <v>8</v>
      </c>
      <c r="I5" s="55" t="s">
        <v>9</v>
      </c>
      <c r="J5" s="55" t="s">
        <v>10</v>
      </c>
      <c r="K5" s="4" t="s">
        <v>11</v>
      </c>
      <c r="L5" s="5" t="s">
        <v>12</v>
      </c>
      <c r="M5" s="5" t="s">
        <v>13</v>
      </c>
      <c r="N5" s="5" t="s">
        <v>14</v>
      </c>
      <c r="O5" s="6"/>
    </row>
    <row r="6" spans="1:16" ht="13.5" customHeight="1">
      <c r="A6" s="7">
        <v>1</v>
      </c>
      <c r="B6" s="8"/>
      <c r="C6" s="8"/>
      <c r="D6" s="9"/>
      <c r="E6" s="10"/>
      <c r="F6" s="10"/>
      <c r="G6" s="10"/>
      <c r="H6" s="10"/>
      <c r="I6" s="10"/>
      <c r="J6" s="10"/>
      <c r="K6" s="11"/>
      <c r="L6" s="51">
        <f>COUNTIF(E6:J6,"1b")+COUNTIF(E6:J6,"2b")+COUNTIF(E6:J6,"3b")+COUNTIF(E6:J6,"P")+COUNTIF(E6:J6,"C")+COUNTIF(E6:J6,"SS")</f>
        <v>0</v>
      </c>
      <c r="M6" s="51">
        <f>COUNTIF(E6:J6,"LF")+COUNTIF(E6:J6,"RF")+COUNTIF(E6:J6,"CF")</f>
        <v>0</v>
      </c>
      <c r="N6" s="51">
        <f>COUNTIF(E6:J6,"BENCH")</f>
        <v>0</v>
      </c>
      <c r="O6" s="6"/>
      <c r="P6" s="2">
        <f>IF($S$21&lt;&gt;$T$21,IF(N6=T$21,IF(M6=T$23,"check",""),""),"")</f>
      </c>
    </row>
    <row r="7" spans="1:16" ht="12.75">
      <c r="A7" s="7">
        <v>2</v>
      </c>
      <c r="B7" s="8"/>
      <c r="C7" s="8"/>
      <c r="D7" s="9"/>
      <c r="E7" s="10"/>
      <c r="F7" s="10"/>
      <c r="G7" s="10"/>
      <c r="H7" s="10"/>
      <c r="I7" s="10"/>
      <c r="J7" s="10"/>
      <c r="K7" s="11"/>
      <c r="L7" s="51">
        <f aca="true" t="shared" si="0" ref="L7:L17">COUNTIF(E7:J7,"1b")+COUNTIF(E7:J7,"2b")+COUNTIF(E7:J7,"3b")+COUNTIF(E7:J7,"P")+COUNTIF(E7:J7,"C")+COUNTIF(E7:J7,"SS")</f>
        <v>0</v>
      </c>
      <c r="M7" s="51">
        <f aca="true" t="shared" si="1" ref="M7:M17">COUNTIF(E7:J7,"LF")+COUNTIF(E7:J7,"RF")+COUNTIF(E7:J7,"CF")</f>
        <v>0</v>
      </c>
      <c r="N7" s="51">
        <f aca="true" t="shared" si="2" ref="N7:N17">COUNTIF(E7:J7,"BENCH")</f>
        <v>0</v>
      </c>
      <c r="O7" s="6"/>
      <c r="P7" s="2">
        <f>IF($S$21&lt;&gt;$T$21,IF(N7=T$21,IF(M7=T$23,"check",""),""),"")</f>
      </c>
    </row>
    <row r="8" spans="1:15" ht="12.75">
      <c r="A8" s="7">
        <v>3</v>
      </c>
      <c r="B8" s="8"/>
      <c r="C8" s="8"/>
      <c r="D8" s="9"/>
      <c r="E8" s="10"/>
      <c r="F8" s="10"/>
      <c r="G8" s="10"/>
      <c r="H8" s="10"/>
      <c r="I8" s="10"/>
      <c r="J8" s="10"/>
      <c r="K8" s="11" t="s">
        <v>11</v>
      </c>
      <c r="L8" s="51">
        <f t="shared" si="0"/>
        <v>0</v>
      </c>
      <c r="M8" s="51">
        <f t="shared" si="1"/>
        <v>0</v>
      </c>
      <c r="N8" s="51">
        <f t="shared" si="2"/>
        <v>0</v>
      </c>
      <c r="O8" s="6"/>
    </row>
    <row r="9" spans="1:15" ht="12.75">
      <c r="A9" s="7">
        <v>4</v>
      </c>
      <c r="B9" s="8"/>
      <c r="C9" s="8"/>
      <c r="D9" s="9"/>
      <c r="E9" s="10"/>
      <c r="F9" s="10"/>
      <c r="G9" s="10"/>
      <c r="H9" s="10"/>
      <c r="I9" s="10"/>
      <c r="J9" s="10"/>
      <c r="K9" s="11" t="s">
        <v>11</v>
      </c>
      <c r="L9" s="51">
        <f t="shared" si="0"/>
        <v>0</v>
      </c>
      <c r="M9" s="51">
        <f t="shared" si="1"/>
        <v>0</v>
      </c>
      <c r="N9" s="51">
        <f t="shared" si="2"/>
        <v>0</v>
      </c>
      <c r="O9" s="6"/>
    </row>
    <row r="10" spans="1:15" ht="12.75">
      <c r="A10" s="7">
        <v>5</v>
      </c>
      <c r="B10" s="8"/>
      <c r="C10" s="8"/>
      <c r="D10" s="9"/>
      <c r="E10" s="10"/>
      <c r="F10" s="10"/>
      <c r="G10" s="10"/>
      <c r="H10" s="10"/>
      <c r="I10" s="10"/>
      <c r="J10" s="10"/>
      <c r="K10" s="11" t="s">
        <v>11</v>
      </c>
      <c r="L10" s="51">
        <f t="shared" si="0"/>
        <v>0</v>
      </c>
      <c r="M10" s="51">
        <f t="shared" si="1"/>
        <v>0</v>
      </c>
      <c r="N10" s="51">
        <f t="shared" si="2"/>
        <v>0</v>
      </c>
      <c r="O10" s="6"/>
    </row>
    <row r="11" spans="1:15" ht="12.75">
      <c r="A11" s="7">
        <v>6</v>
      </c>
      <c r="B11" s="8"/>
      <c r="C11" s="8"/>
      <c r="D11" s="9"/>
      <c r="E11" s="10"/>
      <c r="F11" s="10"/>
      <c r="G11" s="10"/>
      <c r="H11" s="10"/>
      <c r="I11" s="10"/>
      <c r="J11" s="10"/>
      <c r="K11" s="11" t="s">
        <v>11</v>
      </c>
      <c r="L11" s="51">
        <f t="shared" si="0"/>
        <v>0</v>
      </c>
      <c r="M11" s="51">
        <f t="shared" si="1"/>
        <v>0</v>
      </c>
      <c r="N11" s="51">
        <f t="shared" si="2"/>
        <v>0</v>
      </c>
      <c r="O11" s="6"/>
    </row>
    <row r="12" spans="1:15" ht="12.75">
      <c r="A12" s="7">
        <v>7</v>
      </c>
      <c r="B12" s="8"/>
      <c r="C12" s="8"/>
      <c r="D12" s="9"/>
      <c r="E12" s="10"/>
      <c r="F12" s="10"/>
      <c r="G12" s="10"/>
      <c r="H12" s="10"/>
      <c r="I12" s="10"/>
      <c r="J12" s="10"/>
      <c r="K12" s="11" t="s">
        <v>11</v>
      </c>
      <c r="L12" s="51">
        <f t="shared" si="0"/>
        <v>0</v>
      </c>
      <c r="M12" s="51">
        <f t="shared" si="1"/>
        <v>0</v>
      </c>
      <c r="N12" s="51">
        <f t="shared" si="2"/>
        <v>0</v>
      </c>
      <c r="O12" s="6"/>
    </row>
    <row r="13" spans="1:16" ht="12.75">
      <c r="A13" s="7">
        <v>8</v>
      </c>
      <c r="B13" s="8"/>
      <c r="C13" s="8"/>
      <c r="D13" s="9"/>
      <c r="E13" s="10"/>
      <c r="F13" s="10"/>
      <c r="G13" s="10"/>
      <c r="H13" s="10"/>
      <c r="I13" s="10"/>
      <c r="J13" s="10"/>
      <c r="K13" s="11" t="s">
        <v>11</v>
      </c>
      <c r="L13" s="51">
        <f t="shared" si="0"/>
        <v>0</v>
      </c>
      <c r="M13" s="51">
        <f t="shared" si="1"/>
        <v>0</v>
      </c>
      <c r="N13" s="51">
        <f t="shared" si="2"/>
        <v>0</v>
      </c>
      <c r="O13" s="6"/>
      <c r="P13" s="2">
        <f>IF($S$21&lt;&gt;$T$21,IF(N13=T$21,IF(M13=T$23,"check",""),""),"")</f>
      </c>
    </row>
    <row r="14" spans="1:16" ht="12.75">
      <c r="A14" s="7">
        <v>9</v>
      </c>
      <c r="B14" s="8"/>
      <c r="C14" s="8"/>
      <c r="D14" s="9"/>
      <c r="E14" s="10"/>
      <c r="F14" s="10"/>
      <c r="G14" s="10"/>
      <c r="H14" s="10"/>
      <c r="I14" s="10"/>
      <c r="J14" s="10"/>
      <c r="K14" s="11" t="s">
        <v>11</v>
      </c>
      <c r="L14" s="51">
        <f t="shared" si="0"/>
        <v>0</v>
      </c>
      <c r="M14" s="51">
        <f t="shared" si="1"/>
        <v>0</v>
      </c>
      <c r="N14" s="51">
        <f t="shared" si="2"/>
        <v>0</v>
      </c>
      <c r="O14" s="6"/>
      <c r="P14" s="2">
        <f>IF($S$21&lt;&gt;$T$21,IF(N14=T$21,IF(M14=T$23,"check",""),""),"")</f>
      </c>
    </row>
    <row r="15" spans="1:16" ht="12.75">
      <c r="A15" s="7">
        <v>10</v>
      </c>
      <c r="B15" s="8"/>
      <c r="C15" s="8"/>
      <c r="D15" s="9"/>
      <c r="E15" s="10"/>
      <c r="F15" s="10"/>
      <c r="G15" s="10"/>
      <c r="H15" s="10"/>
      <c r="I15" s="10"/>
      <c r="J15" s="10"/>
      <c r="K15" s="11" t="s">
        <v>11</v>
      </c>
      <c r="L15" s="51">
        <f t="shared" si="0"/>
        <v>0</v>
      </c>
      <c r="M15" s="51">
        <f t="shared" si="1"/>
        <v>0</v>
      </c>
      <c r="N15" s="51">
        <f t="shared" si="2"/>
        <v>0</v>
      </c>
      <c r="O15" s="6"/>
      <c r="P15" s="2">
        <f>IF($S$21&lt;&gt;$T$21,IF(N15=T$21,IF(M15=T$23,"check",""),""),"")</f>
      </c>
    </row>
    <row r="16" spans="1:15" ht="12.75">
      <c r="A16" s="7">
        <v>11</v>
      </c>
      <c r="B16" s="8"/>
      <c r="C16" s="8"/>
      <c r="D16" s="9"/>
      <c r="E16" s="10"/>
      <c r="F16" s="10"/>
      <c r="G16" s="10"/>
      <c r="H16" s="10"/>
      <c r="I16" s="10"/>
      <c r="J16" s="10"/>
      <c r="K16" s="11" t="s">
        <v>11</v>
      </c>
      <c r="L16" s="51">
        <f t="shared" si="0"/>
        <v>0</v>
      </c>
      <c r="M16" s="51">
        <f t="shared" si="1"/>
        <v>0</v>
      </c>
      <c r="N16" s="51">
        <f t="shared" si="2"/>
        <v>0</v>
      </c>
      <c r="O16" s="6"/>
    </row>
    <row r="17" spans="1:16" ht="12.75">
      <c r="A17" s="7">
        <v>12</v>
      </c>
      <c r="B17" s="8"/>
      <c r="C17" s="8"/>
      <c r="D17" s="9"/>
      <c r="E17" s="10"/>
      <c r="F17" s="10"/>
      <c r="G17" s="10"/>
      <c r="H17" s="10"/>
      <c r="I17" s="10"/>
      <c r="J17" s="10"/>
      <c r="K17" s="11" t="s">
        <v>11</v>
      </c>
      <c r="L17" s="51">
        <f t="shared" si="0"/>
        <v>0</v>
      </c>
      <c r="M17" s="51">
        <f t="shared" si="1"/>
        <v>0</v>
      </c>
      <c r="N17" s="51">
        <f t="shared" si="2"/>
        <v>0</v>
      </c>
      <c r="O17" s="6"/>
      <c r="P17" s="2">
        <f>IF($S$21&lt;&gt;$T$21,IF(N17=T$21,IF(M17=T$23,"check",""),""),"")</f>
      </c>
    </row>
    <row r="18" spans="5:15" ht="13.5" thickBot="1">
      <c r="E18" s="12"/>
      <c r="F18" s="13"/>
      <c r="G18" s="14"/>
      <c r="H18" s="13"/>
      <c r="I18" s="12"/>
      <c r="J18" s="12"/>
      <c r="K18" s="12"/>
      <c r="L18" s="15"/>
      <c r="M18" s="15"/>
      <c r="N18" s="15"/>
      <c r="O18" s="16"/>
    </row>
    <row r="19" spans="3:20" ht="13.5" customHeight="1" thickBot="1">
      <c r="C19" s="17"/>
      <c r="D19" s="18"/>
      <c r="E19" s="18"/>
      <c r="F19" s="19"/>
      <c r="G19" s="19"/>
      <c r="H19" s="19"/>
      <c r="L19" s="1">
        <f>SUM(L5:L18)</f>
        <v>0</v>
      </c>
      <c r="M19" s="1">
        <f>SUM(M5:M18)</f>
        <v>0</v>
      </c>
      <c r="N19" s="1">
        <f>SUM(N5:N18)</f>
        <v>0</v>
      </c>
      <c r="O19" s="6"/>
      <c r="S19" s="20" t="s">
        <v>25</v>
      </c>
      <c r="T19" s="21" t="s">
        <v>26</v>
      </c>
    </row>
    <row r="20" spans="6:20" ht="13.5" thickBot="1">
      <c r="F20" s="19"/>
      <c r="G20" s="22"/>
      <c r="H20" s="19"/>
      <c r="L20" s="23" t="s">
        <v>18</v>
      </c>
      <c r="M20" s="24"/>
      <c r="N20" s="53">
        <f>SUM(L19:N19)</f>
        <v>0</v>
      </c>
      <c r="P20" s="25" t="s">
        <v>27</v>
      </c>
      <c r="Q20" s="26"/>
      <c r="R20" s="52">
        <v>12</v>
      </c>
      <c r="S20" s="27"/>
      <c r="T20" s="28"/>
    </row>
    <row r="21" spans="5:20" ht="13.5" thickBot="1">
      <c r="E21" s="29"/>
      <c r="G21" s="22"/>
      <c r="L21" s="30" t="s">
        <v>19</v>
      </c>
      <c r="M21" s="31"/>
      <c r="N21" s="32">
        <f>R20*6</f>
        <v>72</v>
      </c>
      <c r="P21" s="33" t="s">
        <v>40</v>
      </c>
      <c r="Q21" s="19"/>
      <c r="R21" s="34">
        <f>MAX(0,((R20*6)-54)/R20)</f>
        <v>1.5</v>
      </c>
      <c r="S21" s="35">
        <f>FLOOR(R21,1)</f>
        <v>1</v>
      </c>
      <c r="T21" s="19">
        <f>CEILING(R21,1)</f>
        <v>2</v>
      </c>
    </row>
    <row r="22" spans="7:20" ht="14.25" customHeight="1">
      <c r="G22" s="22"/>
      <c r="P22" s="33" t="s">
        <v>39</v>
      </c>
      <c r="Q22" s="19"/>
      <c r="R22" s="36">
        <f>(M30+M31+M32)/R20</f>
        <v>1.5</v>
      </c>
      <c r="S22" s="33">
        <f>FLOOR(R22,1)</f>
        <v>1</v>
      </c>
      <c r="T22" s="19">
        <f>CEILING(R22,1)</f>
        <v>2</v>
      </c>
    </row>
    <row r="23" spans="7:20" ht="12.75" customHeight="1">
      <c r="G23" s="22"/>
      <c r="L23" s="37" t="s">
        <v>20</v>
      </c>
      <c r="M23" s="37" t="s">
        <v>21</v>
      </c>
      <c r="N23" s="37" t="s">
        <v>22</v>
      </c>
      <c r="O23" s="37" t="s">
        <v>23</v>
      </c>
      <c r="P23" s="33" t="s">
        <v>38</v>
      </c>
      <c r="Q23" s="19"/>
      <c r="R23" s="36">
        <f>36/R20</f>
        <v>3</v>
      </c>
      <c r="S23" s="33">
        <f>FLOOR(R23,1)</f>
        <v>3</v>
      </c>
      <c r="T23" s="19">
        <f>CEILING(R23,1)</f>
        <v>3</v>
      </c>
    </row>
    <row r="24" spans="2:20" ht="13.5" customHeight="1" thickBot="1">
      <c r="B24" s="38" t="s">
        <v>24</v>
      </c>
      <c r="C24" s="39" t="s">
        <v>33</v>
      </c>
      <c r="E24" s="1">
        <f aca="true" t="shared" si="3" ref="E24:J33">COUNTIF(E$5:E$18,$C24)</f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1">
        <f t="shared" si="3"/>
        <v>0</v>
      </c>
      <c r="J24" s="1">
        <f t="shared" si="3"/>
        <v>0</v>
      </c>
      <c r="L24" s="39" t="s">
        <v>33</v>
      </c>
      <c r="M24" s="1">
        <v>6</v>
      </c>
      <c r="N24" s="1">
        <f aca="true" t="shared" si="4" ref="N24:N33">COUNTIF($E$5:$J$18,L24)</f>
        <v>0</v>
      </c>
      <c r="O24" s="1">
        <f aca="true" t="shared" si="5" ref="O24:O33">M24-N24</f>
        <v>6</v>
      </c>
      <c r="P24" s="40" t="s">
        <v>41</v>
      </c>
      <c r="Q24" s="41"/>
      <c r="R24" s="42">
        <f>MAX(0,(R20-9))</f>
        <v>3</v>
      </c>
      <c r="S24" s="40"/>
      <c r="T24" s="41"/>
    </row>
    <row r="25" spans="2:15" ht="12.75">
      <c r="B25" s="38" t="s">
        <v>24</v>
      </c>
      <c r="C25" s="39" t="s">
        <v>34</v>
      </c>
      <c r="E25" s="1">
        <f t="shared" si="3"/>
        <v>0</v>
      </c>
      <c r="F25" s="1">
        <f t="shared" si="3"/>
        <v>0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L25" s="39" t="s">
        <v>34</v>
      </c>
      <c r="M25" s="1">
        <v>6</v>
      </c>
      <c r="N25" s="1">
        <f t="shared" si="4"/>
        <v>0</v>
      </c>
      <c r="O25" s="1">
        <f t="shared" si="5"/>
        <v>6</v>
      </c>
    </row>
    <row r="26" spans="2:15" ht="12.75">
      <c r="B26" s="38" t="s">
        <v>24</v>
      </c>
      <c r="C26" s="37" t="s">
        <v>35</v>
      </c>
      <c r="D26" s="43"/>
      <c r="E26" s="37">
        <f t="shared" si="3"/>
        <v>0</v>
      </c>
      <c r="F26" s="37">
        <f t="shared" si="3"/>
        <v>0</v>
      </c>
      <c r="G26" s="37">
        <f t="shared" si="3"/>
        <v>0</v>
      </c>
      <c r="H26" s="37">
        <f t="shared" si="3"/>
        <v>0</v>
      </c>
      <c r="I26" s="37">
        <f t="shared" si="3"/>
        <v>0</v>
      </c>
      <c r="J26" s="37">
        <f t="shared" si="3"/>
        <v>0</v>
      </c>
      <c r="K26" s="43"/>
      <c r="L26" s="37" t="s">
        <v>35</v>
      </c>
      <c r="M26" s="37">
        <v>6</v>
      </c>
      <c r="N26" s="37">
        <f t="shared" si="4"/>
        <v>0</v>
      </c>
      <c r="O26" s="44">
        <f t="shared" si="5"/>
        <v>6</v>
      </c>
    </row>
    <row r="27" spans="2:15" ht="12.75">
      <c r="B27" s="38" t="s">
        <v>24</v>
      </c>
      <c r="C27" s="39" t="s">
        <v>15</v>
      </c>
      <c r="E27" s="1">
        <f t="shared" si="3"/>
        <v>0</v>
      </c>
      <c r="F27" s="1">
        <f t="shared" si="3"/>
        <v>0</v>
      </c>
      <c r="G27" s="1">
        <f t="shared" si="3"/>
        <v>0</v>
      </c>
      <c r="H27" s="1">
        <f t="shared" si="3"/>
        <v>0</v>
      </c>
      <c r="I27" s="1">
        <f t="shared" si="3"/>
        <v>0</v>
      </c>
      <c r="J27" s="1">
        <f t="shared" si="3"/>
        <v>0</v>
      </c>
      <c r="L27" s="39" t="s">
        <v>15</v>
      </c>
      <c r="M27" s="1">
        <v>6</v>
      </c>
      <c r="N27" s="1">
        <f t="shared" si="4"/>
        <v>0</v>
      </c>
      <c r="O27" s="1">
        <f t="shared" si="5"/>
        <v>6</v>
      </c>
    </row>
    <row r="28" spans="2:15" ht="13.5" customHeight="1">
      <c r="B28" s="38" t="s">
        <v>24</v>
      </c>
      <c r="C28" s="39" t="s">
        <v>16</v>
      </c>
      <c r="E28" s="1">
        <f t="shared" si="3"/>
        <v>0</v>
      </c>
      <c r="F28" s="1">
        <f t="shared" si="3"/>
        <v>0</v>
      </c>
      <c r="G28" s="1">
        <f t="shared" si="3"/>
        <v>0</v>
      </c>
      <c r="H28" s="1">
        <f t="shared" si="3"/>
        <v>0</v>
      </c>
      <c r="I28" s="1">
        <f t="shared" si="3"/>
        <v>0</v>
      </c>
      <c r="J28" s="1">
        <f t="shared" si="3"/>
        <v>0</v>
      </c>
      <c r="L28" s="39" t="s">
        <v>16</v>
      </c>
      <c r="M28" s="1">
        <v>6</v>
      </c>
      <c r="N28" s="1">
        <f t="shared" si="4"/>
        <v>0</v>
      </c>
      <c r="O28" s="1">
        <f t="shared" si="5"/>
        <v>6</v>
      </c>
    </row>
    <row r="29" spans="2:15" ht="12.75">
      <c r="B29" s="38" t="s">
        <v>24</v>
      </c>
      <c r="C29" s="37" t="s">
        <v>17</v>
      </c>
      <c r="D29" s="43"/>
      <c r="E29" s="37">
        <f t="shared" si="3"/>
        <v>0</v>
      </c>
      <c r="F29" s="37">
        <f t="shared" si="3"/>
        <v>0</v>
      </c>
      <c r="G29" s="37">
        <f t="shared" si="3"/>
        <v>0</v>
      </c>
      <c r="H29" s="37">
        <f t="shared" si="3"/>
        <v>0</v>
      </c>
      <c r="I29" s="37">
        <f t="shared" si="3"/>
        <v>0</v>
      </c>
      <c r="J29" s="37">
        <f t="shared" si="3"/>
        <v>0</v>
      </c>
      <c r="K29" s="43"/>
      <c r="L29" s="37" t="s">
        <v>17</v>
      </c>
      <c r="M29" s="37">
        <v>6</v>
      </c>
      <c r="N29" s="37">
        <f t="shared" si="4"/>
        <v>0</v>
      </c>
      <c r="O29" s="44">
        <f t="shared" si="5"/>
        <v>6</v>
      </c>
    </row>
    <row r="30" spans="2:15" ht="12.75">
      <c r="B30" s="38" t="s">
        <v>24</v>
      </c>
      <c r="C30" s="39" t="s">
        <v>32</v>
      </c>
      <c r="E30" s="1">
        <f t="shared" si="3"/>
        <v>0</v>
      </c>
      <c r="F30" s="1">
        <f t="shared" si="3"/>
        <v>0</v>
      </c>
      <c r="G30" s="1">
        <f t="shared" si="3"/>
        <v>0</v>
      </c>
      <c r="H30" s="1">
        <f t="shared" si="3"/>
        <v>0</v>
      </c>
      <c r="I30" s="1">
        <f t="shared" si="3"/>
        <v>0</v>
      </c>
      <c r="J30" s="1">
        <f t="shared" si="3"/>
        <v>0</v>
      </c>
      <c r="L30" s="39" t="s">
        <v>32</v>
      </c>
      <c r="M30" s="45">
        <v>6</v>
      </c>
      <c r="N30" s="1">
        <f t="shared" si="4"/>
        <v>0</v>
      </c>
      <c r="O30" s="1">
        <f t="shared" si="5"/>
        <v>6</v>
      </c>
    </row>
    <row r="31" spans="2:15" ht="12.75">
      <c r="B31" s="38" t="s">
        <v>24</v>
      </c>
      <c r="C31" s="39" t="s">
        <v>31</v>
      </c>
      <c r="E31" s="1">
        <f t="shared" si="3"/>
        <v>0</v>
      </c>
      <c r="F31" s="1">
        <f t="shared" si="3"/>
        <v>0</v>
      </c>
      <c r="G31" s="1">
        <f t="shared" si="3"/>
        <v>0</v>
      </c>
      <c r="H31" s="1">
        <f t="shared" si="3"/>
        <v>0</v>
      </c>
      <c r="I31" s="1">
        <f t="shared" si="3"/>
        <v>0</v>
      </c>
      <c r="J31" s="1">
        <f t="shared" si="3"/>
        <v>0</v>
      </c>
      <c r="L31" s="39" t="s">
        <v>31</v>
      </c>
      <c r="M31" s="45">
        <v>6</v>
      </c>
      <c r="N31" s="1">
        <f t="shared" si="4"/>
        <v>0</v>
      </c>
      <c r="O31" s="1">
        <f t="shared" si="5"/>
        <v>6</v>
      </c>
    </row>
    <row r="32" spans="2:15" ht="12.75">
      <c r="B32" s="38" t="s">
        <v>24</v>
      </c>
      <c r="C32" s="39" t="s">
        <v>30</v>
      </c>
      <c r="E32" s="1">
        <f t="shared" si="3"/>
        <v>0</v>
      </c>
      <c r="F32" s="1">
        <f t="shared" si="3"/>
        <v>0</v>
      </c>
      <c r="G32" s="1">
        <f t="shared" si="3"/>
        <v>0</v>
      </c>
      <c r="H32" s="1">
        <f t="shared" si="3"/>
        <v>0</v>
      </c>
      <c r="I32" s="1">
        <f t="shared" si="3"/>
        <v>0</v>
      </c>
      <c r="J32" s="1">
        <f t="shared" si="3"/>
        <v>0</v>
      </c>
      <c r="L32" s="39" t="s">
        <v>30</v>
      </c>
      <c r="M32" s="45">
        <f>IF((MIN(($R$20*6)-36,24)/4)=6,6,0)</f>
        <v>6</v>
      </c>
      <c r="N32" s="1">
        <f t="shared" si="4"/>
        <v>0</v>
      </c>
      <c r="O32" s="1">
        <f t="shared" si="5"/>
        <v>6</v>
      </c>
    </row>
    <row r="33" spans="2:15" ht="12.75">
      <c r="B33" s="38" t="s">
        <v>24</v>
      </c>
      <c r="C33" s="45" t="s">
        <v>36</v>
      </c>
      <c r="E33" s="1">
        <f t="shared" si="3"/>
        <v>0</v>
      </c>
      <c r="F33" s="1">
        <f t="shared" si="3"/>
        <v>0</v>
      </c>
      <c r="G33" s="1">
        <f t="shared" si="3"/>
        <v>0</v>
      </c>
      <c r="H33" s="1">
        <f t="shared" si="3"/>
        <v>0</v>
      </c>
      <c r="I33" s="1">
        <f t="shared" si="3"/>
        <v>0</v>
      </c>
      <c r="J33" s="1">
        <f t="shared" si="3"/>
        <v>0</v>
      </c>
      <c r="L33" s="45" t="s">
        <v>36</v>
      </c>
      <c r="M33" s="46">
        <f>MAX(($R$20*6)-(9*6),0)</f>
        <v>18</v>
      </c>
      <c r="N33" s="37">
        <f t="shared" si="4"/>
        <v>0</v>
      </c>
      <c r="O33" s="37">
        <f t="shared" si="5"/>
        <v>18</v>
      </c>
    </row>
    <row r="34" spans="2:15" ht="12.75">
      <c r="B34" s="47"/>
      <c r="C34" s="39"/>
      <c r="E34" s="1"/>
      <c r="F34" s="1"/>
      <c r="G34" s="1"/>
      <c r="H34" s="1"/>
      <c r="I34" s="1"/>
      <c r="J34" s="1"/>
      <c r="L34" s="1"/>
      <c r="M34" s="1">
        <f>SUM(M24:M33)</f>
        <v>72</v>
      </c>
      <c r="N34" s="1">
        <f>SUM(N24:N33)</f>
        <v>0</v>
      </c>
      <c r="O34" s="1">
        <f>SUM(O24:O33)</f>
        <v>72</v>
      </c>
    </row>
    <row r="50" ht="12.75">
      <c r="G50" s="48"/>
    </row>
    <row r="51" ht="12.75">
      <c r="G51" s="49"/>
    </row>
    <row r="52" ht="12.75">
      <c r="G52" s="50"/>
    </row>
    <row r="53" ht="12.75">
      <c r="G53" s="1"/>
    </row>
  </sheetData>
  <sheetProtection/>
  <mergeCells count="4">
    <mergeCell ref="L20:M20"/>
    <mergeCell ref="L21:M21"/>
    <mergeCell ref="S19:S20"/>
    <mergeCell ref="T19:T20"/>
  </mergeCells>
  <conditionalFormatting sqref="O24:O33">
    <cfRule type="cellIs" priority="9" dxfId="0" operator="notEqual" stopIfTrue="1">
      <formula>0</formula>
    </cfRule>
  </conditionalFormatting>
  <conditionalFormatting sqref="E24:J32">
    <cfRule type="cellIs" priority="10" dxfId="0" operator="notEqual" stopIfTrue="1">
      <formula>1</formula>
    </cfRule>
  </conditionalFormatting>
  <conditionalFormatting sqref="E33:J33">
    <cfRule type="cellIs" priority="11" dxfId="0" operator="notEqual" stopIfTrue="1">
      <formula>$R$24</formula>
    </cfRule>
  </conditionalFormatting>
  <conditionalFormatting sqref="N20">
    <cfRule type="cellIs" priority="12" dxfId="0" operator="notEqual" stopIfTrue="1">
      <formula>$N$21</formula>
    </cfRule>
    <cfRule type="cellIs" priority="13" dxfId="7" operator="equal" stopIfTrue="1">
      <formula>$N$21</formula>
    </cfRule>
  </conditionalFormatting>
  <conditionalFormatting sqref="P17 P6:P7 P13:P15">
    <cfRule type="cellIs" priority="14" dxfId="0" operator="equal" stopIfTrue="1">
      <formula>"check"</formula>
    </cfRule>
  </conditionalFormatting>
  <conditionalFormatting sqref="M6:M17">
    <cfRule type="cellIs" priority="17" dxfId="0" operator="greaterThan" stopIfTrue="1">
      <formula>$T$22</formula>
    </cfRule>
    <cfRule type="cellIs" priority="18" dxfId="0" operator="lessThan" stopIfTrue="1">
      <formula>$S$22</formula>
    </cfRule>
  </conditionalFormatting>
  <conditionalFormatting sqref="N6:N17">
    <cfRule type="cellIs" priority="26" dxfId="0" operator="greaterThan" stopIfTrue="1">
      <formula>$T$21</formula>
    </cfRule>
    <cfRule type="cellIs" priority="27" dxfId="0" operator="lessThan" stopIfTrue="1">
      <formula>$S$21</formula>
    </cfRule>
  </conditionalFormatting>
  <conditionalFormatting sqref="L6:L17">
    <cfRule type="cellIs" priority="28" dxfId="1" operator="greaterThan" stopIfTrue="1">
      <formula>$T$23</formula>
    </cfRule>
    <cfRule type="cellIs" priority="29" dxfId="0" operator="lessThan" stopIfTrue="1">
      <formula>$S$23</formula>
    </cfRule>
  </conditionalFormatting>
  <printOptions/>
  <pageMargins left="0.75" right="0.75" top="1" bottom="1" header="0.5" footer="0.5"/>
  <pageSetup horizontalDpi="600" verticalDpi="600" orientation="landscape" r:id="rId3"/>
  <headerFooter>
    <oddHeader>&amp;C&amp;F</oddHeader>
    <oddFooter>&amp;L&amp;D&amp;R&amp;P of&amp;P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Miller</dc:creator>
  <cp:keywords/>
  <dc:description/>
  <cp:lastModifiedBy>DELL</cp:lastModifiedBy>
  <cp:lastPrinted>2011-09-08T01:40:42Z</cp:lastPrinted>
  <dcterms:created xsi:type="dcterms:W3CDTF">2007-10-09T04:17:25Z</dcterms:created>
  <dcterms:modified xsi:type="dcterms:W3CDTF">2022-02-01T10:18:56Z</dcterms:modified>
  <cp:category/>
  <cp:version/>
  <cp:contentType/>
  <cp:contentStatus/>
</cp:coreProperties>
</file>