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0F9EBCA5-5818-4362-9E70-F5191B259B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rt List Repor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3" l="1"/>
  <c r="F32" i="3"/>
  <c r="F31" i="3"/>
  <c r="F30" i="3"/>
  <c r="F29" i="3"/>
  <c r="F28" i="3"/>
  <c r="C23" i="3"/>
  <c r="E10" i="3"/>
  <c r="F10" i="3"/>
  <c r="K22" i="3"/>
  <c r="K12" i="3"/>
  <c r="K19" i="3"/>
  <c r="K15" i="3"/>
  <c r="K20" i="3"/>
  <c r="K16" i="3"/>
  <c r="K21" i="3"/>
  <c r="K17" i="3"/>
  <c r="K18" i="3"/>
  <c r="K14" i="3"/>
  <c r="K13" i="3"/>
</calcChain>
</file>

<file path=xl/sharedStrings.xml><?xml version="1.0" encoding="utf-8"?>
<sst xmlns="http://schemas.openxmlformats.org/spreadsheetml/2006/main" count="108" uniqueCount="81">
  <si>
    <t>Project:</t>
  </si>
  <si>
    <t>Print Date:</t>
  </si>
  <si>
    <t>Report Date:</t>
  </si>
  <si>
    <t>Total # of unique parts</t>
  </si>
  <si>
    <t>SMT Placements per board</t>
  </si>
  <si>
    <t>Thru-Hole placement per board</t>
  </si>
  <si>
    <t>Fine pitch placement per board</t>
  </si>
  <si>
    <t>BGA placement per board</t>
  </si>
  <si>
    <t>Summary per Board</t>
  </si>
  <si>
    <t>Total pieces</t>
  </si>
  <si>
    <t>Quantity to Order</t>
  </si>
  <si>
    <t>Author:</t>
  </si>
  <si>
    <t>Revision</t>
  </si>
  <si>
    <t>LIGO Project</t>
  </si>
  <si>
    <t>Bill of Materials</t>
  </si>
  <si>
    <t>Number of boards</t>
  </si>
  <si>
    <t>Mechanical placement per board</t>
  </si>
  <si>
    <t>CMPower.PrjPCB</t>
  </si>
  <si>
    <t>Daniel Sigg</t>
  </si>
  <si>
    <t>11/4/2009</t>
  </si>
  <si>
    <t>11:32:07 AM</t>
  </si>
  <si>
    <t>D0901784</t>
  </si>
  <si>
    <t>A</t>
  </si>
  <si>
    <t>Quantity</t>
  </si>
  <si>
    <t>Distributor</t>
  </si>
  <si>
    <t>Digi-Key</t>
  </si>
  <si>
    <t>McMaster-Carr</t>
  </si>
  <si>
    <t>Part Number</t>
  </si>
  <si>
    <t>708K-ND</t>
  </si>
  <si>
    <t>311-1179-1-ND</t>
  </si>
  <si>
    <t>90272A108</t>
  </si>
  <si>
    <t>91113A005</t>
  </si>
  <si>
    <t>90480A005</t>
  </si>
  <si>
    <t>91099A165</t>
  </si>
  <si>
    <t>A32130-ND</t>
  </si>
  <si>
    <t>A31174-ND</t>
  </si>
  <si>
    <t>RR12Q10DCT-ND</t>
  </si>
  <si>
    <t>5006K-ND</t>
  </si>
  <si>
    <t>Comment</t>
  </si>
  <si>
    <t>Bracket</t>
  </si>
  <si>
    <t>100n</t>
  </si>
  <si>
    <t>#4 screw, 3/8"</t>
  </si>
  <si>
    <t>#4 lock washer</t>
  </si>
  <si>
    <t>#4 nut</t>
  </si>
  <si>
    <t>DB37/female</t>
  </si>
  <si>
    <t>DIN48</t>
  </si>
  <si>
    <t>09 18 550 7324</t>
  </si>
  <si>
    <t>10</t>
  </si>
  <si>
    <t>Testpoint</t>
  </si>
  <si>
    <t>Description</t>
  </si>
  <si>
    <t>Keystone Electronics right-angle 6-32 steel, 708</t>
  </si>
  <si>
    <t>Capacitor, surface mount</t>
  </si>
  <si>
    <t>Mounting hardware</t>
  </si>
  <si>
    <t/>
  </si>
  <si>
    <t>DIN 48, 3 rows</t>
  </si>
  <si>
    <t>Flat Cable Connector (IDC), Low-Profile Male Header, Straight Solder Pin, 50 Contacts, Performance Level 3</t>
  </si>
  <si>
    <t>Resistor, surface mount</t>
  </si>
  <si>
    <t>Testpoint, black</t>
  </si>
  <si>
    <t>Designator</t>
  </si>
  <si>
    <t>B1</t>
  </si>
  <si>
    <t>C1</t>
  </si>
  <si>
    <t>H1, H2</t>
  </si>
  <si>
    <t>H3, H4, H8</t>
  </si>
  <si>
    <t>H5, H6, H9</t>
  </si>
  <si>
    <t>H7</t>
  </si>
  <si>
    <t>J1, J2</t>
  </si>
  <si>
    <t>J3</t>
  </si>
  <si>
    <t>P1, P2</t>
  </si>
  <si>
    <t>R1</t>
  </si>
  <si>
    <t>TP1</t>
  </si>
  <si>
    <t>Footprint</t>
  </si>
  <si>
    <t>Bracket-RA_708</t>
  </si>
  <si>
    <t>CC3216-1206</t>
  </si>
  <si>
    <t>DB37RA/F+GND</t>
  </si>
  <si>
    <t>DIN48RA</t>
  </si>
  <si>
    <t>918550x324</t>
  </si>
  <si>
    <t>CR2012-0805</t>
  </si>
  <si>
    <t>Assembly Type</t>
  </si>
  <si>
    <t>M</t>
  </si>
  <si>
    <t>TH</t>
  </si>
  <si>
    <t xml:space="preserve">A32298-ND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</si>
</sst>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[$-409]h:mm:ss\ AM/PM;@"/>
  </numFmts>
  <fonts count="17" x14ac:knownFonts="1">
    <font>
      <sz val="10"/>
      <name val="Arial"/>
    </font>
    <font>
      <b/>
      <sz val="10"/>
      <name val="Arial"/>
      <family val="2"/>
    </font>
    <font>
      <sz val="10"/>
      <color indexed="13"/>
      <name val="Arial"/>
    </font>
    <font>
      <sz val="10"/>
      <color indexed="13"/>
      <name val="Lato"/>
      <family val="2"/>
    </font>
    <font>
      <sz val="10"/>
      <name val="Lato"/>
      <family val="2"/>
    </font>
    <font>
      <b/>
      <sz val="12"/>
      <color indexed="10"/>
      <name val="Lato"/>
      <family val="2"/>
    </font>
    <font>
      <sz val="10"/>
      <color indexed="10"/>
      <name val="Lato"/>
      <family val="2"/>
    </font>
    <font>
      <b/>
      <sz val="10"/>
      <color indexed="10"/>
      <name val="Lato"/>
      <family val="2"/>
    </font>
    <font>
      <sz val="12"/>
      <name val="Lato"/>
      <family val="2"/>
    </font>
    <font>
      <sz val="9"/>
      <color indexed="10"/>
      <name val="Lato"/>
      <family val="2"/>
    </font>
    <font>
      <b/>
      <sz val="8"/>
      <color theme="0"/>
      <name val="Lato"/>
      <family val="2"/>
    </font>
    <font>
      <sz val="8"/>
      <color indexed="10"/>
      <name val="Lato"/>
      <family val="2"/>
    </font>
    <font>
      <sz val="9"/>
      <name val="Lato"/>
      <family val="2"/>
    </font>
    <font>
      <sz val="14"/>
      <name val="Lato"/>
      <family val="2"/>
    </font>
    <font>
      <b/>
      <sz val="16"/>
      <name val="Lato"/>
      <family val="2"/>
    </font>
    <font>
      <b/>
      <sz val="24"/>
      <name val="Lato"/>
      <family val="2"/>
    </font>
    <font>
      <b/>
      <sz val="18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2" fillId="2" borderId="2" xfId="0" applyFont="1" applyFill="1" applyBorder="1" applyAlignment="1"/>
    <xf numFmtId="0" fontId="2" fillId="2" borderId="0" xfId="0" applyFont="1" applyFill="1" applyBorder="1" applyAlignment="1"/>
    <xf numFmtId="0" fontId="0" fillId="0" borderId="0" xfId="0" applyAlignment="1">
      <alignment vertical="top"/>
    </xf>
    <xf numFmtId="0" fontId="3" fillId="2" borderId="0" xfId="0" applyFont="1" applyFill="1" applyBorder="1" applyAlignment="1"/>
    <xf numFmtId="0" fontId="4" fillId="0" borderId="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4" fillId="0" borderId="2" xfId="0" applyFont="1" applyBorder="1" applyAlignment="1">
      <alignment vertical="top"/>
    </xf>
    <xf numFmtId="0" fontId="5" fillId="2" borderId="1" xfId="0" quotePrefix="1" applyFont="1" applyFill="1" applyBorder="1" applyAlignment="1">
      <alignment horizontal="left"/>
    </xf>
    <xf numFmtId="0" fontId="6" fillId="2" borderId="1" xfId="0" applyFont="1" applyFill="1" applyBorder="1" applyAlignment="1"/>
    <xf numFmtId="0" fontId="6" fillId="2" borderId="0" xfId="0" applyFont="1" applyFill="1" applyBorder="1" applyAlignment="1"/>
    <xf numFmtId="0" fontId="5" fillId="2" borderId="4" xfId="0" quotePrefix="1" applyFont="1" applyFill="1" applyBorder="1" applyAlignment="1">
      <alignment horizontal="left"/>
    </xf>
    <xf numFmtId="0" fontId="6" fillId="2" borderId="4" xfId="0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4" fillId="0" borderId="0" xfId="0" applyFont="1" applyAlignment="1">
      <alignment horizontal="left" vertical="top"/>
    </xf>
    <xf numFmtId="0" fontId="6" fillId="2" borderId="4" xfId="0" quotePrefix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/>
    <xf numFmtId="0" fontId="9" fillId="2" borderId="1" xfId="0" applyFont="1" applyFill="1" applyBorder="1" applyAlignment="1"/>
    <xf numFmtId="0" fontId="4" fillId="0" borderId="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10" fillId="4" borderId="19" xfId="0" quotePrefix="1" applyFont="1" applyFill="1" applyBorder="1" applyAlignment="1">
      <alignment horizontal="center" vertical="center" wrapText="1"/>
    </xf>
    <xf numFmtId="0" fontId="10" fillId="4" borderId="20" xfId="0" quotePrefix="1" applyFont="1" applyFill="1" applyBorder="1" applyAlignment="1">
      <alignment horizontal="center" vertical="center" wrapText="1"/>
    </xf>
    <xf numFmtId="0" fontId="10" fillId="4" borderId="4" xfId="0" quotePrefix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right" vertical="center" wrapText="1"/>
    </xf>
    <xf numFmtId="0" fontId="11" fillId="3" borderId="21" xfId="0" quotePrefix="1" applyFont="1" applyFill="1" applyBorder="1" applyAlignment="1">
      <alignment horizontal="left" vertical="center" wrapText="1"/>
    </xf>
    <xf numFmtId="0" fontId="11" fillId="3" borderId="21" xfId="0" quotePrefix="1" applyNumberFormat="1" applyFont="1" applyFill="1" applyBorder="1" applyAlignment="1">
      <alignment horizontal="left" vertical="center" wrapText="1"/>
    </xf>
    <xf numFmtId="0" fontId="11" fillId="3" borderId="22" xfId="0" quotePrefix="1" applyFont="1" applyFill="1" applyBorder="1" applyAlignment="1">
      <alignment horizontal="left" vertical="center" wrapText="1"/>
    </xf>
    <xf numFmtId="0" fontId="11" fillId="3" borderId="22" xfId="0" quotePrefix="1" applyFont="1" applyFill="1" applyBorder="1" applyAlignment="1">
      <alignment horizontal="left" vertical="center"/>
    </xf>
    <xf numFmtId="0" fontId="11" fillId="3" borderId="22" xfId="0" quotePrefix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11" fillId="0" borderId="21" xfId="0" quotePrefix="1" applyFont="1" applyFill="1" applyBorder="1" applyAlignment="1">
      <alignment horizontal="left" vertical="center" wrapText="1"/>
    </xf>
    <xf numFmtId="0" fontId="11" fillId="0" borderId="21" xfId="0" quotePrefix="1" applyNumberFormat="1" applyFont="1" applyFill="1" applyBorder="1" applyAlignment="1">
      <alignment horizontal="left" vertical="center" wrapText="1"/>
    </xf>
    <xf numFmtId="0" fontId="11" fillId="0" borderId="0" xfId="0" quotePrefix="1" applyFont="1" applyFill="1" applyBorder="1" applyAlignment="1">
      <alignment horizontal="left" vertical="center" wrapText="1"/>
    </xf>
    <xf numFmtId="0" fontId="11" fillId="0" borderId="21" xfId="0" quotePrefix="1" applyFont="1" applyFill="1" applyBorder="1" applyAlignment="1">
      <alignment horizontal="left" vertical="center"/>
    </xf>
    <xf numFmtId="0" fontId="11" fillId="0" borderId="22" xfId="0" quotePrefix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top"/>
    </xf>
    <xf numFmtId="0" fontId="12" fillId="0" borderId="3" xfId="0" applyFont="1" applyBorder="1" applyAlignment="1">
      <alignment vertical="top"/>
    </xf>
    <xf numFmtId="0" fontId="4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5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1" fontId="4" fillId="3" borderId="17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center"/>
    </xf>
    <xf numFmtId="0" fontId="12" fillId="5" borderId="15" xfId="0" applyFont="1" applyFill="1" applyBorder="1" applyAlignment="1">
      <alignment horizontal="right" vertical="center"/>
    </xf>
    <xf numFmtId="0" fontId="4" fillId="5" borderId="12" xfId="0" applyFont="1" applyFill="1" applyBorder="1" applyAlignment="1">
      <alignment vertical="top"/>
    </xf>
    <xf numFmtId="0" fontId="13" fillId="5" borderId="0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7" xfId="0" quotePrefix="1" applyFont="1" applyFill="1" applyBorder="1" applyAlignment="1">
      <alignment vertical="center"/>
    </xf>
    <xf numFmtId="0" fontId="14" fillId="0" borderId="7" xfId="0" quotePrefix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4"/>
  <sheetViews>
    <sheetView showGridLines="0" tabSelected="1" zoomScale="60" zoomScaleNormal="60" workbookViewId="0">
      <selection activeCell="G5" sqref="G5"/>
    </sheetView>
  </sheetViews>
  <sheetFormatPr defaultRowHeight="12.75" outlineLevelCol="1" x14ac:dyDescent="0.2"/>
  <cols>
    <col min="1" max="1" width="9.140625" style="6"/>
    <col min="2" max="2" width="0.85546875" style="1" customWidth="1"/>
    <col min="3" max="3" width="7.28515625" style="3" customWidth="1"/>
    <col min="4" max="4" width="10.28515625" style="3" customWidth="1"/>
    <col min="5" max="5" width="28.42578125" style="1" customWidth="1"/>
    <col min="6" max="6" width="18.85546875" style="1" customWidth="1" outlineLevel="1"/>
    <col min="7" max="7" width="30.7109375" style="1" customWidth="1" outlineLevel="1"/>
    <col min="8" max="8" width="40.7109375" style="1" customWidth="1" outlineLevel="1"/>
    <col min="9" max="9" width="14.7109375" style="1" customWidth="1" outlineLevel="1"/>
    <col min="10" max="10" width="10.7109375" style="1" customWidth="1"/>
    <col min="11" max="11" width="9.7109375" style="1" customWidth="1"/>
    <col min="12" max="16384" width="9.140625" style="1"/>
  </cols>
  <sheetData>
    <row r="1" spans="2:11" ht="28.5" customHeight="1" x14ac:dyDescent="0.2">
      <c r="B1" s="5"/>
      <c r="C1" s="7"/>
      <c r="D1" s="7"/>
      <c r="E1" s="7"/>
      <c r="F1" s="7"/>
      <c r="G1" s="7"/>
      <c r="H1" s="7"/>
      <c r="I1" s="7"/>
      <c r="J1" s="8"/>
      <c r="K1" s="8"/>
    </row>
    <row r="2" spans="2:11" s="6" customFormat="1" ht="4.5" customHeight="1" x14ac:dyDescent="0.2">
      <c r="B2" s="5"/>
      <c r="C2" s="7"/>
      <c r="D2" s="7"/>
      <c r="E2" s="7"/>
      <c r="F2" s="7"/>
      <c r="G2" s="7"/>
      <c r="H2" s="7"/>
      <c r="I2" s="7"/>
      <c r="J2" s="8"/>
      <c r="K2" s="8"/>
    </row>
    <row r="3" spans="2:11" s="6" customFormat="1" ht="4.5" customHeight="1" thickBot="1" x14ac:dyDescent="0.25">
      <c r="B3" s="5"/>
      <c r="C3" s="7"/>
      <c r="D3" s="7"/>
      <c r="E3" s="7"/>
      <c r="F3" s="7"/>
      <c r="G3" s="7"/>
      <c r="H3" s="7"/>
      <c r="I3" s="7"/>
      <c r="J3" s="8"/>
      <c r="K3" s="8"/>
    </row>
    <row r="4" spans="2:11" ht="37.5" customHeight="1" x14ac:dyDescent="0.2">
      <c r="B4" s="4"/>
      <c r="C4" s="74" t="s">
        <v>14</v>
      </c>
      <c r="D4" s="75"/>
      <c r="E4" s="76"/>
      <c r="F4" s="77" t="s">
        <v>13</v>
      </c>
      <c r="G4" s="76"/>
      <c r="H4" s="78" t="s">
        <v>21</v>
      </c>
      <c r="I4" s="77" t="s">
        <v>12</v>
      </c>
      <c r="J4" s="79" t="s">
        <v>22</v>
      </c>
      <c r="K4" s="9"/>
    </row>
    <row r="5" spans="2:11" ht="23.25" customHeight="1" x14ac:dyDescent="0.2">
      <c r="B5" s="4"/>
      <c r="C5" s="10"/>
      <c r="D5" s="11"/>
      <c r="E5" s="12"/>
      <c r="F5" s="13"/>
      <c r="G5" s="13"/>
      <c r="H5" s="13"/>
      <c r="I5" s="13"/>
      <c r="J5" s="8"/>
      <c r="K5" s="14"/>
    </row>
    <row r="6" spans="2:11" ht="17.25" customHeight="1" x14ac:dyDescent="0.2">
      <c r="B6" s="4"/>
      <c r="C6" s="10" t="s">
        <v>0</v>
      </c>
      <c r="D6" s="11"/>
      <c r="E6" s="15" t="s">
        <v>17</v>
      </c>
      <c r="F6" s="16"/>
      <c r="G6" s="17"/>
      <c r="H6" s="71" t="s">
        <v>15</v>
      </c>
      <c r="I6" s="72"/>
      <c r="J6" s="73">
        <v>35</v>
      </c>
      <c r="K6" s="14"/>
    </row>
    <row r="7" spans="2:11" ht="17.25" customHeight="1" x14ac:dyDescent="0.2">
      <c r="B7" s="4"/>
      <c r="C7" s="10" t="s">
        <v>11</v>
      </c>
      <c r="D7" s="11"/>
      <c r="E7" s="18" t="s">
        <v>18</v>
      </c>
      <c r="F7" s="19"/>
      <c r="G7" s="17"/>
      <c r="H7" s="17"/>
      <c r="I7" s="17"/>
      <c r="J7" s="8"/>
      <c r="K7" s="14"/>
    </row>
    <row r="8" spans="2:11" x14ac:dyDescent="0.2">
      <c r="B8" s="4"/>
      <c r="C8" s="20"/>
      <c r="D8" s="21"/>
      <c r="E8" s="22"/>
      <c r="F8" s="16"/>
      <c r="G8" s="17"/>
      <c r="H8" s="17"/>
      <c r="I8" s="17"/>
      <c r="J8" s="8"/>
      <c r="K8" s="14"/>
    </row>
    <row r="9" spans="2:11" ht="15.75" customHeight="1" x14ac:dyDescent="0.2">
      <c r="B9" s="4"/>
      <c r="C9" s="23" t="s">
        <v>2</v>
      </c>
      <c r="D9" s="24"/>
      <c r="E9" s="25" t="s">
        <v>19</v>
      </c>
      <c r="F9" s="25" t="s">
        <v>20</v>
      </c>
      <c r="G9" s="23"/>
      <c r="H9" s="23"/>
      <c r="I9" s="23"/>
      <c r="J9" s="8"/>
      <c r="K9" s="14"/>
    </row>
    <row r="10" spans="2:11" ht="23.25" customHeight="1" x14ac:dyDescent="0.2">
      <c r="B10" s="4"/>
      <c r="C10" s="16" t="s">
        <v>1</v>
      </c>
      <c r="D10" s="24"/>
      <c r="E10" s="26">
        <f ca="1">TODAY()</f>
        <v>44603</v>
      </c>
      <c r="F10" s="27">
        <f ca="1">NOW()</f>
        <v>44603.431179976855</v>
      </c>
      <c r="G10" s="28"/>
      <c r="H10" s="29"/>
      <c r="I10" s="29"/>
      <c r="J10" s="30"/>
      <c r="K10" s="31"/>
    </row>
    <row r="11" spans="2:11" s="2" customFormat="1" ht="30.75" customHeight="1" x14ac:dyDescent="0.2">
      <c r="B11" s="4"/>
      <c r="C11" s="32" t="s">
        <v>23</v>
      </c>
      <c r="D11" s="33" t="s">
        <v>24</v>
      </c>
      <c r="E11" s="33" t="s">
        <v>27</v>
      </c>
      <c r="F11" s="33" t="s">
        <v>38</v>
      </c>
      <c r="G11" s="33" t="s">
        <v>49</v>
      </c>
      <c r="H11" s="34" t="s">
        <v>58</v>
      </c>
      <c r="I11" s="33" t="s">
        <v>70</v>
      </c>
      <c r="J11" s="33" t="s">
        <v>77</v>
      </c>
      <c r="K11" s="35" t="s">
        <v>10</v>
      </c>
    </row>
    <row r="12" spans="2:11" s="2" customFormat="1" ht="21" x14ac:dyDescent="0.2">
      <c r="B12" s="4"/>
      <c r="C12" s="36">
        <v>1</v>
      </c>
      <c r="D12" s="37" t="s">
        <v>25</v>
      </c>
      <c r="E12" s="38" t="s">
        <v>28</v>
      </c>
      <c r="F12" s="38" t="s">
        <v>39</v>
      </c>
      <c r="G12" s="37" t="s">
        <v>50</v>
      </c>
      <c r="H12" s="39" t="s">
        <v>59</v>
      </c>
      <c r="I12" s="40" t="s">
        <v>71</v>
      </c>
      <c r="J12" s="41" t="s">
        <v>78</v>
      </c>
      <c r="K12" s="68" t="e">
        <f t="shared" ref="K12:K22" ca="1" si="0">+OrderQty($J$6,C12,H12,J12)</f>
        <v>#NAME?</v>
      </c>
    </row>
    <row r="13" spans="2:11" s="2" customFormat="1" x14ac:dyDescent="0.2">
      <c r="B13" s="4"/>
      <c r="C13" s="42">
        <v>1</v>
      </c>
      <c r="D13" s="43" t="s">
        <v>25</v>
      </c>
      <c r="E13" s="44" t="s">
        <v>29</v>
      </c>
      <c r="F13" s="44" t="s">
        <v>40</v>
      </c>
      <c r="G13" s="43" t="s">
        <v>51</v>
      </c>
      <c r="H13" s="45" t="s">
        <v>60</v>
      </c>
      <c r="I13" s="46" t="s">
        <v>72</v>
      </c>
      <c r="J13" s="47" t="s">
        <v>53</v>
      </c>
      <c r="K13" s="68" t="e">
        <f t="shared" ca="1" si="0"/>
        <v>#NAME?</v>
      </c>
    </row>
    <row r="14" spans="2:11" s="2" customFormat="1" ht="21" x14ac:dyDescent="0.2">
      <c r="B14" s="4"/>
      <c r="C14" s="36">
        <v>2</v>
      </c>
      <c r="D14" s="37" t="s">
        <v>26</v>
      </c>
      <c r="E14" s="38" t="s">
        <v>30</v>
      </c>
      <c r="F14" s="38" t="s">
        <v>41</v>
      </c>
      <c r="G14" s="37" t="s">
        <v>52</v>
      </c>
      <c r="H14" s="39" t="s">
        <v>61</v>
      </c>
      <c r="I14" s="40" t="s">
        <v>53</v>
      </c>
      <c r="J14" s="41" t="s">
        <v>78</v>
      </c>
      <c r="K14" s="68" t="e">
        <f t="shared" ca="1" si="0"/>
        <v>#NAME?</v>
      </c>
    </row>
    <row r="15" spans="2:11" s="2" customFormat="1" ht="21" x14ac:dyDescent="0.2">
      <c r="B15" s="4"/>
      <c r="C15" s="42">
        <v>3</v>
      </c>
      <c r="D15" s="43" t="s">
        <v>26</v>
      </c>
      <c r="E15" s="44" t="s">
        <v>31</v>
      </c>
      <c r="F15" s="44" t="s">
        <v>42</v>
      </c>
      <c r="G15" s="43" t="s">
        <v>52</v>
      </c>
      <c r="H15" s="45" t="s">
        <v>62</v>
      </c>
      <c r="I15" s="46" t="s">
        <v>53</v>
      </c>
      <c r="J15" s="47" t="s">
        <v>78</v>
      </c>
      <c r="K15" s="68" t="e">
        <f t="shared" ca="1" si="0"/>
        <v>#NAME?</v>
      </c>
    </row>
    <row r="16" spans="2:11" s="2" customFormat="1" ht="21" x14ac:dyDescent="0.2">
      <c r="B16" s="4"/>
      <c r="C16" s="36">
        <v>3</v>
      </c>
      <c r="D16" s="37" t="s">
        <v>26</v>
      </c>
      <c r="E16" s="38" t="s">
        <v>32</v>
      </c>
      <c r="F16" s="38" t="s">
        <v>43</v>
      </c>
      <c r="G16" s="37" t="s">
        <v>52</v>
      </c>
      <c r="H16" s="39" t="s">
        <v>63</v>
      </c>
      <c r="I16" s="40" t="s">
        <v>53</v>
      </c>
      <c r="J16" s="41" t="s">
        <v>78</v>
      </c>
      <c r="K16" s="68" t="e">
        <f t="shared" ca="1" si="0"/>
        <v>#NAME?</v>
      </c>
    </row>
    <row r="17" spans="2:11" s="2" customFormat="1" ht="21" x14ac:dyDescent="0.2">
      <c r="B17" s="4"/>
      <c r="C17" s="42">
        <v>1</v>
      </c>
      <c r="D17" s="43" t="s">
        <v>26</v>
      </c>
      <c r="E17" s="44" t="s">
        <v>33</v>
      </c>
      <c r="F17" s="44" t="s">
        <v>41</v>
      </c>
      <c r="G17" s="43" t="s">
        <v>52</v>
      </c>
      <c r="H17" s="45" t="s">
        <v>64</v>
      </c>
      <c r="I17" s="46" t="s">
        <v>53</v>
      </c>
      <c r="J17" s="47" t="s">
        <v>78</v>
      </c>
      <c r="K17" s="68" t="e">
        <f t="shared" ca="1" si="0"/>
        <v>#NAME?</v>
      </c>
    </row>
    <row r="18" spans="2:11" s="2" customFormat="1" x14ac:dyDescent="0.2">
      <c r="B18" s="4"/>
      <c r="C18" s="36">
        <v>2</v>
      </c>
      <c r="D18" s="37" t="s">
        <v>25</v>
      </c>
      <c r="E18" s="38" t="s">
        <v>34</v>
      </c>
      <c r="F18" s="38" t="s">
        <v>44</v>
      </c>
      <c r="G18" s="38" t="s">
        <v>44</v>
      </c>
      <c r="H18" s="39" t="s">
        <v>65</v>
      </c>
      <c r="I18" s="40" t="s">
        <v>73</v>
      </c>
      <c r="J18" s="41" t="s">
        <v>79</v>
      </c>
      <c r="K18" s="68" t="e">
        <f t="shared" ca="1" si="0"/>
        <v>#NAME?</v>
      </c>
    </row>
    <row r="19" spans="2:11" s="2" customFormat="1" x14ac:dyDescent="0.2">
      <c r="B19" s="4"/>
      <c r="C19" s="42">
        <v>1</v>
      </c>
      <c r="D19" s="43" t="s">
        <v>25</v>
      </c>
      <c r="E19" s="44" t="s">
        <v>80</v>
      </c>
      <c r="F19" s="44" t="s">
        <v>45</v>
      </c>
      <c r="G19" s="43" t="s">
        <v>54</v>
      </c>
      <c r="H19" s="45" t="s">
        <v>66</v>
      </c>
      <c r="I19" s="46" t="s">
        <v>74</v>
      </c>
      <c r="J19" s="47" t="s">
        <v>79</v>
      </c>
      <c r="K19" s="68" t="e">
        <f t="shared" ca="1" si="0"/>
        <v>#NAME?</v>
      </c>
    </row>
    <row r="20" spans="2:11" s="2" customFormat="1" ht="31.5" x14ac:dyDescent="0.2">
      <c r="B20" s="4"/>
      <c r="C20" s="36">
        <v>2</v>
      </c>
      <c r="D20" s="37" t="s">
        <v>25</v>
      </c>
      <c r="E20" s="38" t="s">
        <v>35</v>
      </c>
      <c r="F20" s="38" t="s">
        <v>46</v>
      </c>
      <c r="G20" s="37" t="s">
        <v>55</v>
      </c>
      <c r="H20" s="39" t="s">
        <v>67</v>
      </c>
      <c r="I20" s="40" t="s">
        <v>75</v>
      </c>
      <c r="J20" s="41" t="s">
        <v>79</v>
      </c>
      <c r="K20" s="68" t="e">
        <f t="shared" ca="1" si="0"/>
        <v>#NAME?</v>
      </c>
    </row>
    <row r="21" spans="2:11" s="2" customFormat="1" x14ac:dyDescent="0.2">
      <c r="B21" s="4"/>
      <c r="C21" s="42">
        <v>1</v>
      </c>
      <c r="D21" s="43" t="s">
        <v>25</v>
      </c>
      <c r="E21" s="44" t="s">
        <v>36</v>
      </c>
      <c r="F21" s="44" t="s">
        <v>47</v>
      </c>
      <c r="G21" s="43" t="s">
        <v>56</v>
      </c>
      <c r="H21" s="45" t="s">
        <v>68</v>
      </c>
      <c r="I21" s="46" t="s">
        <v>76</v>
      </c>
      <c r="J21" s="47" t="s">
        <v>53</v>
      </c>
      <c r="K21" s="68" t="e">
        <f t="shared" ca="1" si="0"/>
        <v>#NAME?</v>
      </c>
    </row>
    <row r="22" spans="2:11" s="2" customFormat="1" x14ac:dyDescent="0.2">
      <c r="B22" s="4"/>
      <c r="C22" s="36">
        <v>1</v>
      </c>
      <c r="D22" s="37" t="s">
        <v>25</v>
      </c>
      <c r="E22" s="38" t="s">
        <v>37</v>
      </c>
      <c r="F22" s="38" t="s">
        <v>48</v>
      </c>
      <c r="G22" s="37" t="s">
        <v>57</v>
      </c>
      <c r="H22" s="39" t="s">
        <v>69</v>
      </c>
      <c r="I22" s="40" t="s">
        <v>69</v>
      </c>
      <c r="J22" s="41" t="s">
        <v>79</v>
      </c>
      <c r="K22" s="68" t="e">
        <f t="shared" ca="1" si="0"/>
        <v>#NAME?</v>
      </c>
    </row>
    <row r="23" spans="2:11" ht="13.5" thickBot="1" x14ac:dyDescent="0.25">
      <c r="B23" s="5"/>
      <c r="C23" s="48">
        <f>SUM(C12:C22)</f>
        <v>18</v>
      </c>
      <c r="D23" s="49" t="s">
        <v>9</v>
      </c>
      <c r="E23" s="50"/>
      <c r="F23" s="51"/>
      <c r="G23" s="51"/>
      <c r="H23" s="52"/>
      <c r="I23" s="52"/>
      <c r="J23" s="51"/>
      <c r="K23" s="69"/>
    </row>
    <row r="24" spans="2:11" x14ac:dyDescent="0.2">
      <c r="C24" s="53"/>
      <c r="D24" s="53"/>
      <c r="E24" s="53"/>
      <c r="F24" s="53"/>
      <c r="G24" s="53"/>
      <c r="H24" s="53"/>
      <c r="I24" s="53"/>
      <c r="J24" s="53"/>
      <c r="K24" s="53"/>
    </row>
    <row r="25" spans="2:11" x14ac:dyDescent="0.2">
      <c r="C25" s="53"/>
      <c r="D25" s="53"/>
      <c r="E25" s="53"/>
      <c r="F25" s="53"/>
      <c r="G25" s="53"/>
      <c r="H25" s="53"/>
      <c r="I25" s="53"/>
      <c r="J25" s="53"/>
      <c r="K25" s="53"/>
    </row>
    <row r="26" spans="2:11" x14ac:dyDescent="0.2">
      <c r="C26" s="70" t="s">
        <v>8</v>
      </c>
      <c r="D26" s="70"/>
      <c r="E26" s="70"/>
      <c r="F26" s="70"/>
      <c r="G26" s="53"/>
      <c r="H26" s="53"/>
      <c r="I26" s="53"/>
      <c r="J26" s="53"/>
      <c r="K26" s="53"/>
    </row>
    <row r="27" spans="2:11" ht="18" customHeight="1" x14ac:dyDescent="0.2">
      <c r="C27" s="70"/>
      <c r="D27" s="70"/>
      <c r="E27" s="70"/>
      <c r="F27" s="70"/>
      <c r="G27" s="54"/>
      <c r="H27" s="55"/>
      <c r="I27" s="53"/>
      <c r="J27" s="53"/>
      <c r="K27" s="53"/>
    </row>
    <row r="28" spans="2:11" x14ac:dyDescent="0.2">
      <c r="C28" s="56" t="s">
        <v>3</v>
      </c>
      <c r="D28" s="56"/>
      <c r="E28" s="57"/>
      <c r="F28" s="58">
        <f>COUNT(C12:C22)</f>
        <v>11</v>
      </c>
      <c r="G28" s="53"/>
      <c r="H28" s="53"/>
      <c r="I28" s="53"/>
      <c r="J28" s="53"/>
      <c r="K28" s="53"/>
    </row>
    <row r="29" spans="2:11" x14ac:dyDescent="0.2">
      <c r="C29" s="59" t="s">
        <v>4</v>
      </c>
      <c r="D29" s="59"/>
      <c r="E29" s="60"/>
      <c r="F29" s="61">
        <f>SUMIF($J$12:$J$22, "", $C$12:$C$22)</f>
        <v>2</v>
      </c>
      <c r="G29" s="53"/>
      <c r="H29" s="53"/>
      <c r="I29" s="53"/>
      <c r="J29" s="53"/>
      <c r="K29" s="53"/>
    </row>
    <row r="30" spans="2:11" x14ac:dyDescent="0.2">
      <c r="C30" s="56" t="s">
        <v>5</v>
      </c>
      <c r="D30" s="56"/>
      <c r="E30" s="57"/>
      <c r="F30" s="62">
        <f>SUMIF($J$12:$J$22, "TH", $C$12:$C$22)</f>
        <v>6</v>
      </c>
      <c r="G30" s="53"/>
      <c r="H30" s="53"/>
      <c r="I30" s="53"/>
      <c r="J30" s="53"/>
      <c r="K30" s="53"/>
    </row>
    <row r="31" spans="2:11" x14ac:dyDescent="0.2">
      <c r="C31" s="59" t="s">
        <v>6</v>
      </c>
      <c r="D31" s="59"/>
      <c r="E31" s="59"/>
      <c r="F31" s="61">
        <f>SUMIF($J$12:$J$22, "FP", $C$12:$C$22)</f>
        <v>0</v>
      </c>
      <c r="G31" s="53"/>
      <c r="H31" s="53"/>
      <c r="I31" s="53"/>
      <c r="J31" s="53"/>
      <c r="K31" s="53"/>
    </row>
    <row r="32" spans="2:11" x14ac:dyDescent="0.2">
      <c r="C32" s="63" t="s">
        <v>7</v>
      </c>
      <c r="D32" s="63"/>
      <c r="E32" s="64"/>
      <c r="F32" s="62">
        <f>SUMIF($J$12:$J$22, "BGA", $C$12:$C$22)</f>
        <v>0</v>
      </c>
      <c r="G32" s="53"/>
      <c r="H32" s="53"/>
      <c r="I32" s="53"/>
      <c r="J32" s="53"/>
      <c r="K32" s="53"/>
    </row>
    <row r="33" spans="3:11" x14ac:dyDescent="0.2">
      <c r="C33" s="65" t="s">
        <v>16</v>
      </c>
      <c r="D33" s="65"/>
      <c r="E33" s="66"/>
      <c r="F33" s="67">
        <f>SUMIF($J$12:$J$22, "M", $C$12:$C$22)</f>
        <v>10</v>
      </c>
      <c r="G33" s="53"/>
      <c r="H33" s="53"/>
      <c r="I33" s="53"/>
      <c r="J33" s="53"/>
      <c r="K33" s="53"/>
    </row>
    <row r="34" spans="3:11" x14ac:dyDescent="0.2">
      <c r="C34" s="24"/>
      <c r="D34" s="24"/>
      <c r="E34" s="53"/>
      <c r="F34" s="53"/>
      <c r="G34" s="53"/>
      <c r="H34" s="53"/>
      <c r="I34" s="53"/>
      <c r="J34" s="53"/>
      <c r="K34" s="53"/>
    </row>
  </sheetData>
  <mergeCells count="9">
    <mergeCell ref="C29:E29"/>
    <mergeCell ref="C30:E30"/>
    <mergeCell ref="C31:E31"/>
    <mergeCell ref="C32:E32"/>
    <mergeCell ref="C33:E33"/>
    <mergeCell ref="H6:I6"/>
    <mergeCell ref="F10:G10"/>
    <mergeCell ref="C26:F27"/>
    <mergeCell ref="C28:E28"/>
  </mergeCells>
  <phoneticPr fontId="0" type="noConversion"/>
  <pageMargins left="0.46" right="0.36" top="0.57999999999999996" bottom="1" header="0.5" footer="0.5"/>
  <pageSetup scale="79" fitToHeight="99" orientation="landscape" horizontalDpi="200" verticalDpi="200" r:id="rId1"/>
  <headerFooter alignWithMargins="0">
    <oddFooter>&amp;L&amp;"Arial,Bold"LIGO&amp;C&amp;D&amp;RPage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List Report</vt:lpstr>
    </vt:vector>
  </TitlesOfParts>
  <Company>LIGO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Sunbal</cp:lastModifiedBy>
  <cp:lastPrinted>2007-03-08T22:58:03Z</cp:lastPrinted>
  <dcterms:created xsi:type="dcterms:W3CDTF">2002-11-05T15:28:02Z</dcterms:created>
  <dcterms:modified xsi:type="dcterms:W3CDTF">2022-02-11T05:21:40Z</dcterms:modified>
</cp:coreProperties>
</file>