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9B776E76-C5F9-4DB5-B93D-A7EA2BE7B187}" xr6:coauthVersionLast="47" xr6:coauthVersionMax="47" xr10:uidLastSave="{00000000-0000-0000-0000-000000000000}"/>
  <bookViews>
    <workbookView xWindow="-120" yWindow="-120" windowWidth="20730" windowHeight="11160" tabRatio="502" activeTab="1" xr2:uid="{00000000-000D-0000-FFFF-FFFF00000000}"/>
  </bookViews>
  <sheets>
    <sheet name="Competitor Demographics" sheetId="2" r:id="rId1"/>
    <sheet name="Competitor Analysis" sheetId="4" r:id="rId2"/>
  </sheets>
  <definedNames>
    <definedName name="Competitors">Demographics[COMPETITOR NAME]</definedName>
    <definedName name="_xlnm.Print_Titles" localSheetId="1">'Competitor Analysis'!$5:$7</definedName>
    <definedName name="_xlnm.Print_Titles" localSheetId="0">'Competitor Demographics'!$5:$5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O8" i="4" l="1"/>
  <c r="O9" i="4"/>
  <c r="O10" i="4"/>
  <c r="O11" i="4"/>
  <c r="O12" i="4"/>
  <c r="N13" i="4"/>
  <c r="M13" i="4"/>
  <c r="L13" i="4"/>
  <c r="K13" i="4"/>
  <c r="J13" i="4"/>
  <c r="I13" i="4"/>
  <c r="H13" i="4"/>
  <c r="G13" i="4"/>
  <c r="F13" i="4"/>
  <c r="E13" i="4"/>
  <c r="D13" i="4"/>
  <c r="C13" i="4"/>
  <c r="O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Microsoft</author>
  </authors>
  <commentList>
    <comment ref="B5" authorId="0" shapeId="0" xr:uid="{00000000-0006-0000-0000-000001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Enter each Competitor's name and demographic information. Use the Competitor Analysis sheet to rate each Competitor to help determine those Competitors who could be a potential threat to your company.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00000000-0006-0000-0000-000002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  <scheme val="minor"/>
          </rPr>
          <t>Enter the size the company.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3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Number of years the company has been in business.</t>
        </r>
      </text>
    </comment>
    <comment ref="E5" authorId="0" shapeId="0" xr:uid="{00000000-0006-0000-0000-000004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employees.</t>
        </r>
      </text>
    </comment>
    <comment ref="F5" authorId="0" shapeId="0" xr:uid="{00000000-0006-0000-0000-000005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plants, if applicable.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G5" authorId="0" shapeId="0" xr:uid="{00000000-0006-0000-0000-000006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retail outlets.</t>
        </r>
      </text>
    </comment>
    <comment ref="H5" authorId="0" shapeId="0" xr:uid="{00000000-0006-0000-0000-000007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Is this company private or publically traded?</t>
        </r>
      </text>
    </comment>
    <comment ref="I5" authorId="0" shapeId="0" xr:uid="{00000000-0006-0000-0000-000008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Does the company have an enforced corporate governance?</t>
        </r>
      </text>
    </comment>
    <comment ref="J5" authorId="0" shapeId="0" xr:uid="{00000000-0006-0000-0000-000009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  <scheme val="minor"/>
          </rPr>
          <t>Who runs the company? (Shareholders, Owners, Sole Shareholder, etc.)</t>
        </r>
      </text>
    </comment>
    <comment ref="K5" authorId="1" shapeId="0" xr:uid="{00000000-0006-0000-0000-00000A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scheme val="minor"/>
          </rPr>
          <t>Add any additional relevant notes.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" authorId="0" shapeId="0" xr:uid="{00000000-0006-0000-0100-000001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</rPr>
          <t>Retail outlets are advantageously located.</t>
        </r>
      </text>
    </comment>
    <comment ref="D7" authorId="0" shapeId="0" xr:uid="{00000000-0006-0000-0100-000002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Annual sales exceed those of my company.</t>
        </r>
      </text>
    </comment>
    <comment ref="E7" authorId="0" shapeId="0" xr:uid="{00000000-0006-0000-0100-000003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same/similar to my product.</t>
        </r>
      </text>
    </comment>
    <comment ref="F7" authorId="0" shapeId="0" xr:uid="{00000000-0006-0000-0100-000004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priced lower than my product.</t>
        </r>
      </text>
    </comment>
    <comment ref="G7" authorId="0" shapeId="0" xr:uid="{00000000-0006-0000-0100-000005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More money spent on marketing activities.</t>
        </r>
      </text>
    </comment>
    <comment ref="H7" authorId="0" shapeId="0" xr:uid="{00000000-0006-0000-0100-000006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Cost of production is lower than mine.</t>
        </r>
      </text>
    </comment>
    <comment ref="I7" authorId="0" shapeId="0" xr:uid="{00000000-0006-0000-0100-000007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Expansion rate exceeds mine.</t>
        </r>
      </text>
    </comment>
    <comment ref="J7" authorId="0" shapeId="0" xr:uid="{00000000-0006-0000-0100-000008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Leadership has more industry experience.</t>
        </r>
      </text>
    </comment>
    <comment ref="K7" authorId="0" shapeId="0" xr:uid="{00000000-0006-0000-0100-000009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Distribution channels outnumber mine.</t>
        </r>
      </text>
    </comment>
    <comment ref="L7" authorId="0" shapeId="0" xr:uid="{00000000-0006-0000-0100-00000A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Suppliers outnumber mine.</t>
        </r>
      </text>
    </comment>
    <comment ref="M7" authorId="0" shapeId="0" xr:uid="{00000000-0006-0000-0100-00000B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Has more venture capital available.</t>
        </r>
      </text>
    </comment>
    <comment ref="N7" authorId="0" shapeId="0" xr:uid="{00000000-0006-0000-0100-00000C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meets needs of market position.</t>
        </r>
      </text>
    </comment>
    <comment ref="O7" authorId="0" shapeId="0" xr:uid="{00000000-0006-0000-0100-00000D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Competitors with the highest totals could be a threat to your company.</t>
        </r>
      </text>
    </comment>
  </commentList>
</comments>
</file>

<file path=xl/sharedStrings.xml><?xml version="1.0" encoding="utf-8"?>
<sst xmlns="http://schemas.openxmlformats.org/spreadsheetml/2006/main" count="54" uniqueCount="42">
  <si>
    <t>Competitor 1</t>
  </si>
  <si>
    <t>Competitor 2</t>
  </si>
  <si>
    <t>Competitor 3</t>
  </si>
  <si>
    <t>Competitor 4</t>
  </si>
  <si>
    <t>Competitor 5</t>
  </si>
  <si>
    <t>COMPETITOR NAME</t>
  </si>
  <si>
    <t>COMPANY SIZE</t>
  </si>
  <si>
    <t>BUSINESS YEARS</t>
  </si>
  <si>
    <t>RETAIL OUTLETS</t>
  </si>
  <si>
    <t>NOTES</t>
  </si>
  <si>
    <t>Private</t>
  </si>
  <si>
    <t>Yes</t>
  </si>
  <si>
    <t>Sole Ownership</t>
  </si>
  <si>
    <t>My notes</t>
  </si>
  <si>
    <t>ANNUAL SALES</t>
  </si>
  <si>
    <t>PRODUCT COMPARISON</t>
  </si>
  <si>
    <t>PRODUCT PRICE</t>
  </si>
  <si>
    <t>MARKETING</t>
  </si>
  <si>
    <t>PRODUCTION COST</t>
  </si>
  <si>
    <t>EXPANSION RATE</t>
  </si>
  <si>
    <t>LEADERSHIP</t>
  </si>
  <si>
    <t>SUPPLIERS</t>
  </si>
  <si>
    <t>VENTURE CAPITAL</t>
  </si>
  <si>
    <t>MARKET NEEDS</t>
  </si>
  <si>
    <t>TOTALS</t>
  </si>
  <si>
    <t>DISTRIBUTION</t>
  </si>
  <si>
    <t>CORPORATE GOVERNANCE</t>
  </si>
  <si>
    <t>AVERAGES</t>
  </si>
  <si>
    <t>COMPANY NAME | COMPETITOR DEMOGRAPHICS</t>
  </si>
  <si>
    <t>Small</t>
  </si>
  <si>
    <t>Medium</t>
  </si>
  <si>
    <t>Large</t>
  </si>
  <si>
    <t>LLC</t>
  </si>
  <si>
    <t>C Corp</t>
  </si>
  <si>
    <t>S Corp</t>
  </si>
  <si>
    <t>Public</t>
  </si>
  <si>
    <t>EMPLOYEES</t>
  </si>
  <si>
    <t>PLANTS</t>
  </si>
  <si>
    <t>OWNERSHIP</t>
  </si>
  <si>
    <t>STRUCTURE</t>
  </si>
  <si>
    <t>RETAIL LOCATIONS</t>
  </si>
  <si>
    <t xml:space="preserve">     Use this scale to rate each competitor:      0  Does Not Apply      1  Minimally Applies      2  Somewhat Applies      3  Moderately Applies      4  Maximally 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</si>
</sst>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13" x14ac:knownFonts="1">
    <font>
      <sz val="9"/>
      <color theme="1" tint="0.34998626667073579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ahoma"/>
      <family val="2"/>
      <scheme val="minor"/>
    </font>
    <font>
      <sz val="11"/>
      <color indexed="61"/>
      <name val="Franklin Gothic Medium"/>
      <family val="2"/>
      <scheme val="major"/>
    </font>
    <font>
      <sz val="9"/>
      <color indexed="81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sz val="9"/>
      <name val="Lato"/>
      <family val="2"/>
    </font>
    <font>
      <sz val="24"/>
      <name val="Lato"/>
      <family val="2"/>
    </font>
    <font>
      <b/>
      <sz val="10"/>
      <name val="Lato"/>
      <family val="2"/>
    </font>
    <font>
      <b/>
      <sz val="9"/>
      <name val="Lato"/>
      <family val="2"/>
    </font>
  </fonts>
  <fills count="6">
    <fill>
      <patternFill patternType="none"/>
    </fill>
    <fill>
      <patternFill patternType="gray125"/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6" fillId="2" borderId="0" applyNumberFormat="0" applyFon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wrapText="1"/>
    </xf>
  </cellStyleXfs>
  <cellXfs count="22">
    <xf numFmtId="0" fontId="0" fillId="0" borderId="0" xfId="0">
      <alignment vertical="center"/>
    </xf>
    <xf numFmtId="0" fontId="0" fillId="2" borderId="0" xfId="1" applyFont="1">
      <alignment vertical="center"/>
    </xf>
    <xf numFmtId="0" fontId="9" fillId="2" borderId="0" xfId="1" applyFont="1">
      <alignment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9" fillId="0" borderId="0" xfId="0" applyFont="1" applyAlignment="1">
      <alignment horizontal="right"/>
    </xf>
    <xf numFmtId="0" fontId="11" fillId="0" borderId="0" xfId="3" applyFont="1" applyAlignment="1">
      <alignment horizontal="left" vertical="center" wrapText="1"/>
    </xf>
    <xf numFmtId="0" fontId="11" fillId="0" borderId="0" xfId="3" applyFont="1" applyAlignment="1">
      <alignment vertical="center" wrapText="1"/>
    </xf>
    <xf numFmtId="0" fontId="12" fillId="0" borderId="0" xfId="0" applyFont="1" applyAlignment="1">
      <alignment horizontal="left" vertical="center" indent="1"/>
    </xf>
    <xf numFmtId="1" fontId="12" fillId="0" borderId="0" xfId="0" applyNumberFormat="1" applyFont="1" applyAlignment="1">
      <alignment horizontal="right" vertical="center" indent="3"/>
    </xf>
    <xf numFmtId="1" fontId="12" fillId="0" borderId="0" xfId="0" applyNumberFormat="1" applyFont="1" applyAlignment="1">
      <alignment horizontal="right" vertical="center" indent="4"/>
    </xf>
    <xf numFmtId="1" fontId="12" fillId="0" borderId="0" xfId="0" applyNumberFormat="1" applyFont="1" applyAlignment="1">
      <alignment horizontal="right" vertical="center" indent="2"/>
    </xf>
    <xf numFmtId="0" fontId="9" fillId="0" borderId="0" xfId="0" applyFont="1" applyAlignment="1">
      <alignment horizontal="left" vertical="center" indent="1"/>
    </xf>
    <xf numFmtId="164" fontId="9" fillId="0" borderId="0" xfId="0" applyNumberFormat="1" applyFont="1" applyAlignment="1">
      <alignment horizontal="right" vertical="center" indent="3"/>
    </xf>
    <xf numFmtId="164" fontId="9" fillId="0" borderId="0" xfId="0" applyNumberFormat="1" applyFont="1" applyAlignment="1">
      <alignment horizontal="right" vertical="center" indent="4"/>
    </xf>
    <xf numFmtId="165" fontId="9" fillId="0" borderId="0" xfId="0" applyNumberFormat="1" applyFont="1" applyAlignment="1">
      <alignment horizontal="right" vertical="center" indent="2"/>
    </xf>
    <xf numFmtId="0" fontId="11" fillId="0" borderId="0" xfId="3" applyFont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0" fillId="4" borderId="0" xfId="2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0" xfId="2" applyFont="1" applyFill="1" applyAlignment="1">
      <alignment vertical="center"/>
    </xf>
  </cellXfs>
  <cellStyles count="4">
    <cellStyle name="Banner" xfId="1" xr:uid="{00000000-0005-0000-0000-000000000000}"/>
    <cellStyle name="Heading 1" xfId="2" builtinId="16" customBuiltin="1"/>
    <cellStyle name="Heading 2" xfId="3" builtinId="17" customBuiltin="1"/>
    <cellStyle name="Normal" xfId="0" builtinId="0" customBuiltin="1"/>
  </cellStyles>
  <dxfs count="49"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5" formatCode="0.0"/>
      <alignment horizontal="right" vertical="center" textRotation="0" wrapText="0" indent="2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Analysi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Demographic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</xdr:row>
      <xdr:rowOff>85725</xdr:rowOff>
    </xdr:from>
    <xdr:ext cx="1866900" cy="237757"/>
    <xdr:sp macro="" textlink="">
      <xdr:nvSpPr>
        <xdr:cNvPr id="2" name="Enter Competitor Analysis" descr="&quot;&quot;" title="Enter Competitor Analysis (navigation button)">
          <a:hlinkClick xmlns:r="http://schemas.openxmlformats.org/officeDocument/2006/relationships" r:id="rId1" tooltip="Click to enter or view competitor analysi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1" y="866775"/>
          <a:ext cx="18669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Enter Competitor Analysis </a:t>
          </a:r>
          <a:r>
            <a:rPr lang="en-US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  <xdr:twoCellAnchor>
    <xdr:from>
      <xdr:col>8</xdr:col>
      <xdr:colOff>1123951</xdr:colOff>
      <xdr:row>1</xdr:row>
      <xdr:rowOff>476249</xdr:rowOff>
    </xdr:from>
    <xdr:to>
      <xdr:col>10</xdr:col>
      <xdr:colOff>657225</xdr:colOff>
      <xdr:row>3</xdr:row>
      <xdr:rowOff>200025</xdr:rowOff>
    </xdr:to>
    <xdr:sp macro="" textlink="">
      <xdr:nvSpPr>
        <xdr:cNvPr id="5" name="Template Tip" descr="Point to a cell with a red trinagle for tips on filling out this template. " title="Template 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610726" y="676274"/>
          <a:ext cx="2609849" cy="704851"/>
        </a:xfrm>
        <a:custGeom>
          <a:avLst/>
          <a:gdLst>
            <a:gd name="connsiteX0" fmla="*/ 0 w 2981325"/>
            <a:gd name="connsiteY0" fmla="*/ 0 h 695170"/>
            <a:gd name="connsiteX1" fmla="*/ 496888 w 2981325"/>
            <a:gd name="connsiteY1" fmla="*/ 0 h 695170"/>
            <a:gd name="connsiteX2" fmla="*/ 496888 w 2981325"/>
            <a:gd name="connsiteY2" fmla="*/ 0 h 695170"/>
            <a:gd name="connsiteX3" fmla="*/ 1242219 w 2981325"/>
            <a:gd name="connsiteY3" fmla="*/ 0 h 695170"/>
            <a:gd name="connsiteX4" fmla="*/ 2981325 w 2981325"/>
            <a:gd name="connsiteY4" fmla="*/ 0 h 695170"/>
            <a:gd name="connsiteX5" fmla="*/ 2981325 w 2981325"/>
            <a:gd name="connsiteY5" fmla="*/ 405516 h 695170"/>
            <a:gd name="connsiteX6" fmla="*/ 2981325 w 2981325"/>
            <a:gd name="connsiteY6" fmla="*/ 405516 h 695170"/>
            <a:gd name="connsiteX7" fmla="*/ 2981325 w 2981325"/>
            <a:gd name="connsiteY7" fmla="*/ 579308 h 695170"/>
            <a:gd name="connsiteX8" fmla="*/ 2981325 w 2981325"/>
            <a:gd name="connsiteY8" fmla="*/ 695170 h 695170"/>
            <a:gd name="connsiteX9" fmla="*/ 1242219 w 2981325"/>
            <a:gd name="connsiteY9" fmla="*/ 695170 h 695170"/>
            <a:gd name="connsiteX10" fmla="*/ 869563 w 2981325"/>
            <a:gd name="connsiteY10" fmla="*/ 877318 h 695170"/>
            <a:gd name="connsiteX11" fmla="*/ 496888 w 2981325"/>
            <a:gd name="connsiteY11" fmla="*/ 695170 h 695170"/>
            <a:gd name="connsiteX12" fmla="*/ 0 w 2981325"/>
            <a:gd name="connsiteY12" fmla="*/ 695170 h 695170"/>
            <a:gd name="connsiteX13" fmla="*/ 0 w 2981325"/>
            <a:gd name="connsiteY13" fmla="*/ 579308 h 695170"/>
            <a:gd name="connsiteX14" fmla="*/ 0 w 2981325"/>
            <a:gd name="connsiteY14" fmla="*/ 405516 h 695170"/>
            <a:gd name="connsiteX15" fmla="*/ 0 w 2981325"/>
            <a:gd name="connsiteY15" fmla="*/ 405516 h 695170"/>
            <a:gd name="connsiteX16" fmla="*/ 0 w 2981325"/>
            <a:gd name="connsiteY16" fmla="*/ 0 h 695170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242219 w 2981325"/>
            <a:gd name="connsiteY9" fmla="*/ 695170 h 877318"/>
            <a:gd name="connsiteX10" fmla="*/ 869563 w 2981325"/>
            <a:gd name="connsiteY10" fmla="*/ 877318 h 877318"/>
            <a:gd name="connsiteX11" fmla="*/ 639763 w 2981325"/>
            <a:gd name="connsiteY11" fmla="*/ 70469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69 w 2981325"/>
            <a:gd name="connsiteY9" fmla="*/ 685645 h 877318"/>
            <a:gd name="connsiteX10" fmla="*/ 869563 w 2981325"/>
            <a:gd name="connsiteY10" fmla="*/ 877318 h 877318"/>
            <a:gd name="connsiteX11" fmla="*/ 639763 w 2981325"/>
            <a:gd name="connsiteY11" fmla="*/ 70469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69 w 2981325"/>
            <a:gd name="connsiteY9" fmla="*/ 685645 h 877318"/>
            <a:gd name="connsiteX10" fmla="*/ 869563 w 2981325"/>
            <a:gd name="connsiteY10" fmla="*/ 877318 h 877318"/>
            <a:gd name="connsiteX11" fmla="*/ 647774 w 2981325"/>
            <a:gd name="connsiteY11" fmla="*/ 69668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70 w 2981325"/>
            <a:gd name="connsiteY9" fmla="*/ 693655 h 877318"/>
            <a:gd name="connsiteX10" fmla="*/ 869563 w 2981325"/>
            <a:gd name="connsiteY10" fmla="*/ 877318 h 877318"/>
            <a:gd name="connsiteX11" fmla="*/ 647774 w 2981325"/>
            <a:gd name="connsiteY11" fmla="*/ 69668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981325" h="877318">
              <a:moveTo>
                <a:pt x="0" y="0"/>
              </a:moveTo>
              <a:lnTo>
                <a:pt x="496888" y="0"/>
              </a:lnTo>
              <a:lnTo>
                <a:pt x="496888" y="0"/>
              </a:lnTo>
              <a:lnTo>
                <a:pt x="1242219" y="0"/>
              </a:lnTo>
              <a:lnTo>
                <a:pt x="2981325" y="0"/>
              </a:lnTo>
              <a:lnTo>
                <a:pt x="2981325" y="405516"/>
              </a:lnTo>
              <a:lnTo>
                <a:pt x="2981325" y="405516"/>
              </a:lnTo>
              <a:lnTo>
                <a:pt x="2981325" y="579308"/>
              </a:lnTo>
              <a:lnTo>
                <a:pt x="2981325" y="695170"/>
              </a:lnTo>
              <a:lnTo>
                <a:pt x="1070770" y="693655"/>
              </a:lnTo>
              <a:lnTo>
                <a:pt x="869563" y="877318"/>
              </a:lnTo>
              <a:lnTo>
                <a:pt x="647774" y="696685"/>
              </a:lnTo>
              <a:lnTo>
                <a:pt x="0" y="695170"/>
              </a:lnTo>
              <a:lnTo>
                <a:pt x="0" y="579308"/>
              </a:lnTo>
              <a:lnTo>
                <a:pt x="0" y="405516"/>
              </a:lnTo>
              <a:lnTo>
                <a:pt x="0" y="405516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137160" rtlCol="0" anchor="t">
          <a:noAutofit/>
        </a:bodyPr>
        <a:lstStyle/>
        <a:p>
          <a:pPr algn="l"/>
          <a:r>
            <a:rPr lang="en-US" sz="1000" baseline="0">
              <a:solidFill>
                <a:schemeClr val="bg1"/>
              </a:solidFill>
            </a:rPr>
            <a:t>Point to a cell with a red triangle for tips on filling out this template. 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4196</xdr:colOff>
      <xdr:row>2</xdr:row>
      <xdr:rowOff>95250</xdr:rowOff>
    </xdr:from>
    <xdr:ext cx="2213939" cy="237757"/>
    <xdr:sp macro="" textlink="">
      <xdr:nvSpPr>
        <xdr:cNvPr id="2" name="View Competitor Demographics" descr="&quot;&quot;" title="View Competitor Demographics (navigation button)">
          <a:hlinkClick xmlns:r="http://schemas.openxmlformats.org/officeDocument/2006/relationships" r:id="rId1" tooltip="Click to view Competitor Demographic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96" y="876300"/>
          <a:ext cx="221393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View Competitor Demographics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phics" displayName="Demographics" ref="B5:K10" headerRowDxfId="2" dataDxfId="0" totalsRowDxfId="1">
  <tableColumns count="10">
    <tableColumn id="1" xr3:uid="{00000000-0010-0000-0000-000001000000}" name="COMPETITOR NAME" totalsRowLabel="Averages" dataDxfId="12"/>
    <tableColumn id="2" xr3:uid="{00000000-0010-0000-0000-000002000000}" name="COMPANY SIZE" dataDxfId="11"/>
    <tableColumn id="3" xr3:uid="{00000000-0010-0000-0000-000003000000}" name="BUSINESS YEARS" dataDxfId="10"/>
    <tableColumn id="4" xr3:uid="{00000000-0010-0000-0000-000004000000}" name="EMPLOYEES" dataDxfId="9"/>
    <tableColumn id="5" xr3:uid="{00000000-0010-0000-0000-000005000000}" name="PLANTS" dataDxfId="8"/>
    <tableColumn id="6" xr3:uid="{00000000-0010-0000-0000-000006000000}" name="RETAIL OUTLETS" dataDxfId="7"/>
    <tableColumn id="7" xr3:uid="{00000000-0010-0000-0000-000007000000}" name="OWNERSHIP" dataDxfId="6"/>
    <tableColumn id="8" xr3:uid="{00000000-0010-0000-0000-000008000000}" name="CORPORATE GOVERNANCE" dataDxfId="5"/>
    <tableColumn id="9" xr3:uid="{00000000-0010-0000-0000-000009000000}" name="STRUCTURE" dataDxfId="4"/>
    <tableColumn id="23" xr3:uid="{00000000-0010-0000-0000-000017000000}" name="NOTES" dataDxfId="3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Demographics Table" altTextSummary="List of competitor companies' demographic data such as Competitor Name, Company Size, Business Years, Employees, Plants, Retail Outlets, Ownership, Corporate Governance, Structure, and Not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is" displayName="Analysis" ref="B7:O13" totalsRowCount="1" headerRowDxfId="15" dataDxfId="13" totalsRowDxfId="14" headerRowCellStyle="Heading 2">
  <tableColumns count="14">
    <tableColumn id="1" xr3:uid="{00000000-0010-0000-0100-000001000000}" name="COMPETITOR NAME" totalsRowLabel="AVERAGES" dataDxfId="43" totalsRowDxfId="42"/>
    <tableColumn id="10" xr3:uid="{00000000-0010-0000-0100-00000A000000}" name="RETAIL LOCATIONS" totalsRowFunction="custom" dataDxfId="41" totalsRowDxfId="40">
      <totalsRowFormula>IFERROR(SUBTOTAL(101,Analysis[RETAIL LOCATIONS]),"")</totalsRowFormula>
    </tableColumn>
    <tableColumn id="11" xr3:uid="{00000000-0010-0000-0100-00000B000000}" name="ANNUAL SALES" totalsRowFunction="custom" dataDxfId="39" totalsRowDxfId="38">
      <totalsRowFormula>IFERROR(SUBTOTAL(101,Analysis[ANNUAL SALES]),"")</totalsRowFormula>
    </tableColumn>
    <tableColumn id="12" xr3:uid="{00000000-0010-0000-0100-00000C000000}" name="PRODUCT COMPARISON" totalsRowFunction="custom" dataDxfId="37" totalsRowDxfId="36">
      <totalsRowFormula>IFERROR(SUBTOTAL(101,Analysis[PRODUCT COMPARISON]),"")</totalsRowFormula>
    </tableColumn>
    <tableColumn id="13" xr3:uid="{00000000-0010-0000-0100-00000D000000}" name="PRODUCT PRICE" totalsRowFunction="custom" dataDxfId="35" totalsRowDxfId="34">
      <totalsRowFormula>IFERROR(SUBTOTAL(101,Analysis[PRODUCT PRICE]),"")</totalsRowFormula>
    </tableColumn>
    <tableColumn id="14" xr3:uid="{00000000-0010-0000-0100-00000E000000}" name="MARKETING" totalsRowFunction="custom" dataDxfId="33" totalsRowDxfId="32">
      <totalsRowFormula>IFERROR(SUBTOTAL(101,Analysis[MARKETING]),"")</totalsRowFormula>
    </tableColumn>
    <tableColumn id="15" xr3:uid="{00000000-0010-0000-0100-00000F000000}" name="PRODUCTION COST" totalsRowFunction="custom" dataDxfId="31" totalsRowDxfId="30">
      <totalsRowFormula>IFERROR(SUBTOTAL(101,Analysis[PRODUCTION COST]),"")</totalsRowFormula>
    </tableColumn>
    <tableColumn id="16" xr3:uid="{00000000-0010-0000-0100-000010000000}" name="EXPANSION RATE" totalsRowFunction="custom" dataDxfId="29" totalsRowDxfId="28">
      <totalsRowFormula>IFERROR(SUBTOTAL(101,Analysis[EXPANSION RATE]),"")</totalsRowFormula>
    </tableColumn>
    <tableColumn id="17" xr3:uid="{00000000-0010-0000-0100-000011000000}" name="LEADERSHIP" totalsRowFunction="custom" dataDxfId="27" totalsRowDxfId="26">
      <totalsRowFormula>IFERROR(SUBTOTAL(101,Analysis[LEADERSHIP]),"")</totalsRowFormula>
    </tableColumn>
    <tableColumn id="18" xr3:uid="{00000000-0010-0000-0100-000012000000}" name="DISTRIBUTION" totalsRowFunction="custom" dataDxfId="25" totalsRowDxfId="24">
      <totalsRowFormula>IFERROR(SUBTOTAL(101,Analysis[DISTRIBUTION]),"")</totalsRowFormula>
    </tableColumn>
    <tableColumn id="19" xr3:uid="{00000000-0010-0000-0100-000013000000}" name="SUPPLIERS" totalsRowFunction="custom" dataDxfId="23" totalsRowDxfId="22">
      <totalsRowFormula>IFERROR(SUBTOTAL(101,Analysis[SUPPLIERS]),"")</totalsRowFormula>
    </tableColumn>
    <tableColumn id="20" xr3:uid="{00000000-0010-0000-0100-000014000000}" name="VENTURE CAPITAL" totalsRowFunction="custom" dataDxfId="21" totalsRowDxfId="20">
      <totalsRowFormula>IFERROR(SUBTOTAL(101,Analysis[VENTURE CAPITAL]),"")</totalsRowFormula>
    </tableColumn>
    <tableColumn id="21" xr3:uid="{00000000-0010-0000-0100-000015000000}" name="MARKET NEEDS" totalsRowFunction="custom" dataDxfId="19" totalsRowDxfId="18">
      <totalsRowFormula>IFERROR(SUBTOTAL(101,Analysis[MARKET NEEDS]),"")</totalsRowFormula>
    </tableColumn>
    <tableColumn id="22" xr3:uid="{00000000-0010-0000-0100-000016000000}" name="TOTALS" totalsRowFunction="average" dataDxfId="17" totalsRowDxfId="16">
      <calculatedColumnFormula>SUM(Analysis[[#This Row],[RETAIL LOCATIONS]:[MARKET NEEDS]])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Analysis Table" altTextSummary="List of competitor analysis information such as, Competitor Name, Retail Locations, Annual Sales, Product Comparison, Product Price, Marketing, Production Cost, Expansion Rate, Leadership, Distribution, Suppliers, Venture Capital, Market Needs, Totals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10"/>
  <sheetViews>
    <sheetView showGridLines="0" zoomScale="70" zoomScaleNormal="70" workbookViewId="0">
      <selection activeCell="G6" sqref="G6"/>
    </sheetView>
  </sheetViews>
  <sheetFormatPr defaultRowHeight="21" customHeight="1" x14ac:dyDescent="0.15"/>
  <cols>
    <col min="1" max="1" width="2.28515625" customWidth="1"/>
    <col min="2" max="2" width="24.42578125" customWidth="1"/>
    <col min="3" max="3" width="18.28515625" customWidth="1"/>
    <col min="4" max="4" width="19.7109375" customWidth="1"/>
    <col min="5" max="5" width="15.5703125" customWidth="1"/>
    <col min="6" max="6" width="11.5703125" customWidth="1"/>
    <col min="7" max="7" width="19.85546875" customWidth="1"/>
    <col min="8" max="8" width="15.5703125" customWidth="1"/>
    <col min="9" max="9" width="28.42578125" customWidth="1"/>
    <col min="10" max="10" width="17.7109375" customWidth="1"/>
    <col min="11" max="11" width="31.85546875" customWidth="1"/>
  </cols>
  <sheetData>
    <row r="1" spans="2:11" s="1" customFormat="1" ht="15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45.75" customHeight="1" x14ac:dyDescent="0.15">
      <c r="B2" s="19" t="s">
        <v>28</v>
      </c>
      <c r="C2" s="20"/>
      <c r="D2" s="20"/>
      <c r="E2" s="20"/>
      <c r="F2" s="20"/>
      <c r="G2" s="20"/>
      <c r="H2" s="2"/>
      <c r="I2" s="2"/>
      <c r="J2" s="2"/>
      <c r="K2" s="2"/>
    </row>
    <row r="3" spans="2:11" s="1" customFormat="1" ht="31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2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21" customHeight="1" x14ac:dyDescent="0.15">
      <c r="B5" s="16" t="s">
        <v>5</v>
      </c>
      <c r="C5" s="16" t="s">
        <v>6</v>
      </c>
      <c r="D5" s="16" t="s">
        <v>7</v>
      </c>
      <c r="E5" s="16" t="s">
        <v>36</v>
      </c>
      <c r="F5" s="16" t="s">
        <v>37</v>
      </c>
      <c r="G5" s="16" t="s">
        <v>8</v>
      </c>
      <c r="H5" s="16" t="s">
        <v>38</v>
      </c>
      <c r="I5" s="16" t="s">
        <v>26</v>
      </c>
      <c r="J5" s="16" t="s">
        <v>39</v>
      </c>
      <c r="K5" s="16" t="s">
        <v>9</v>
      </c>
    </row>
    <row r="6" spans="2:11" ht="21" customHeight="1" x14ac:dyDescent="0.15">
      <c r="B6" s="17" t="s">
        <v>0</v>
      </c>
      <c r="C6" s="18" t="s">
        <v>29</v>
      </c>
      <c r="D6" s="17">
        <v>10</v>
      </c>
      <c r="E6" s="17">
        <v>100</v>
      </c>
      <c r="F6" s="17">
        <v>1</v>
      </c>
      <c r="G6" s="17">
        <v>19</v>
      </c>
      <c r="H6" s="18" t="s">
        <v>10</v>
      </c>
      <c r="I6" s="18" t="s">
        <v>11</v>
      </c>
      <c r="J6" s="18" t="s">
        <v>12</v>
      </c>
      <c r="K6" s="18" t="s">
        <v>13</v>
      </c>
    </row>
    <row r="7" spans="2:11" ht="21" customHeight="1" x14ac:dyDescent="0.15">
      <c r="B7" s="17" t="s">
        <v>1</v>
      </c>
      <c r="C7" s="18" t="s">
        <v>31</v>
      </c>
      <c r="D7" s="17">
        <v>15</v>
      </c>
      <c r="E7" s="17">
        <v>2050</v>
      </c>
      <c r="F7" s="17">
        <v>5</v>
      </c>
      <c r="G7" s="17">
        <v>30</v>
      </c>
      <c r="H7" s="18" t="s">
        <v>35</v>
      </c>
      <c r="I7" s="18"/>
      <c r="J7" s="18" t="s">
        <v>33</v>
      </c>
      <c r="K7" s="18"/>
    </row>
    <row r="8" spans="2:11" ht="21" customHeight="1" x14ac:dyDescent="0.15">
      <c r="B8" s="17" t="s">
        <v>2</v>
      </c>
      <c r="C8" s="18" t="s">
        <v>29</v>
      </c>
      <c r="D8" s="17">
        <v>7</v>
      </c>
      <c r="E8" s="17">
        <v>455</v>
      </c>
      <c r="F8" s="17">
        <v>2</v>
      </c>
      <c r="G8" s="17">
        <v>10</v>
      </c>
      <c r="H8" s="18" t="s">
        <v>10</v>
      </c>
      <c r="I8" s="18"/>
      <c r="J8" s="18" t="s">
        <v>32</v>
      </c>
      <c r="K8" s="18"/>
    </row>
    <row r="9" spans="2:11" ht="21" customHeight="1" x14ac:dyDescent="0.15">
      <c r="B9" s="17" t="s">
        <v>3</v>
      </c>
      <c r="C9" s="18" t="s">
        <v>30</v>
      </c>
      <c r="D9" s="17">
        <v>10</v>
      </c>
      <c r="E9" s="17">
        <v>807</v>
      </c>
      <c r="F9" s="17">
        <v>2</v>
      </c>
      <c r="G9" s="17">
        <v>14</v>
      </c>
      <c r="H9" s="18" t="s">
        <v>10</v>
      </c>
      <c r="I9" s="18"/>
      <c r="J9" s="18" t="s">
        <v>34</v>
      </c>
      <c r="K9" s="18"/>
    </row>
    <row r="10" spans="2:11" ht="21" customHeight="1" x14ac:dyDescent="0.15">
      <c r="B10" s="17" t="s">
        <v>4</v>
      </c>
      <c r="C10" s="18" t="s">
        <v>31</v>
      </c>
      <c r="D10" s="17">
        <v>18</v>
      </c>
      <c r="E10" s="17">
        <v>1202</v>
      </c>
      <c r="F10" s="17">
        <v>4</v>
      </c>
      <c r="G10" s="17">
        <v>28</v>
      </c>
      <c r="H10" s="18" t="s">
        <v>35</v>
      </c>
      <c r="I10" s="18"/>
      <c r="J10" s="18" t="s">
        <v>33</v>
      </c>
      <c r="K10" s="18"/>
    </row>
  </sheetData>
  <printOptions horizontalCentered="1"/>
  <pageMargins left="0.25" right="0.25" top="0.75" bottom="0.75" header="0.3" footer="0.3"/>
  <pageSetup scale="74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3"/>
  <sheetViews>
    <sheetView showGridLines="0" tabSelected="1" zoomScale="70" zoomScaleNormal="70" workbookViewId="0">
      <selection activeCell="H7" sqref="H7"/>
    </sheetView>
  </sheetViews>
  <sheetFormatPr defaultRowHeight="21" customHeight="1" x14ac:dyDescent="0.15"/>
  <cols>
    <col min="1" max="1" width="2.28515625" customWidth="1"/>
    <col min="2" max="2" width="22.5703125" customWidth="1"/>
    <col min="3" max="3" width="14.28515625" customWidth="1"/>
    <col min="4" max="4" width="11.7109375" customWidth="1"/>
    <col min="5" max="5" width="16.42578125" customWidth="1"/>
    <col min="6" max="6" width="13.42578125" customWidth="1"/>
    <col min="7" max="7" width="14.7109375" customWidth="1"/>
    <col min="8" max="8" width="16.28515625" customWidth="1"/>
    <col min="9" max="9" width="14.7109375" customWidth="1"/>
    <col min="10" max="10" width="15.85546875" customWidth="1"/>
    <col min="11" max="11" width="16.42578125" customWidth="1"/>
    <col min="12" max="12" width="13.85546875" customWidth="1"/>
    <col min="13" max="14" width="11.7109375" customWidth="1"/>
    <col min="15" max="15" width="15" customWidth="1"/>
  </cols>
  <sheetData>
    <row r="1" spans="2:15" s="1" customFormat="1" ht="15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1" customFormat="1" ht="45.75" customHeight="1" x14ac:dyDescent="0.15">
      <c r="B2" s="21" t="str">
        <f>LEFT('Competitor Demographics'!B2,FIND("|",'Competitor Demographics'!B2))&amp;" COMPETITOR ANALYSIS"</f>
        <v>COMPANY NAME | COMPETITOR ANALYSIS</v>
      </c>
      <c r="C2" s="20"/>
      <c r="D2" s="20"/>
      <c r="E2" s="20"/>
      <c r="F2" s="20"/>
      <c r="G2" s="20"/>
      <c r="H2" s="20"/>
      <c r="I2" s="2"/>
      <c r="J2" s="2"/>
      <c r="K2" s="2"/>
      <c r="L2" s="2"/>
      <c r="M2" s="2"/>
      <c r="N2" s="2"/>
      <c r="O2" s="2"/>
    </row>
    <row r="3" spans="2:15" s="1" customFormat="1" ht="31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8.75" customHeight="1" x14ac:dyDescent="0.15">
      <c r="B5" s="4" t="s">
        <v>41</v>
      </c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</row>
    <row r="6" spans="2:15" ht="21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</row>
    <row r="7" spans="2:15" ht="33" customHeight="1" x14ac:dyDescent="0.15">
      <c r="B7" s="6" t="s">
        <v>5</v>
      </c>
      <c r="C7" s="7" t="s">
        <v>40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25</v>
      </c>
      <c r="L7" s="7" t="s">
        <v>21</v>
      </c>
      <c r="M7" s="7" t="s">
        <v>22</v>
      </c>
      <c r="N7" s="7" t="s">
        <v>23</v>
      </c>
      <c r="O7" s="7" t="s">
        <v>24</v>
      </c>
    </row>
    <row r="8" spans="2:15" ht="21" customHeight="1" x14ac:dyDescent="0.15">
      <c r="B8" s="8" t="s">
        <v>0</v>
      </c>
      <c r="C8" s="9">
        <v>2</v>
      </c>
      <c r="D8" s="9">
        <v>3</v>
      </c>
      <c r="E8" s="10">
        <v>1</v>
      </c>
      <c r="F8" s="9">
        <v>2</v>
      </c>
      <c r="G8" s="9">
        <v>3</v>
      </c>
      <c r="H8" s="10">
        <v>1</v>
      </c>
      <c r="I8" s="10">
        <v>0</v>
      </c>
      <c r="J8" s="10">
        <v>3</v>
      </c>
      <c r="K8" s="10">
        <v>3</v>
      </c>
      <c r="L8" s="10">
        <v>3</v>
      </c>
      <c r="M8" s="9">
        <v>0</v>
      </c>
      <c r="N8" s="9">
        <v>2</v>
      </c>
      <c r="O8" s="11">
        <f>SUM(Analysis[[#This Row],[RETAIL LOCATIONS]:[MARKET NEEDS]])</f>
        <v>23</v>
      </c>
    </row>
    <row r="9" spans="2:15" ht="21" customHeight="1" x14ac:dyDescent="0.15">
      <c r="B9" s="8" t="s">
        <v>1</v>
      </c>
      <c r="C9" s="9">
        <v>1</v>
      </c>
      <c r="D9" s="9">
        <v>4</v>
      </c>
      <c r="E9" s="10">
        <v>3</v>
      </c>
      <c r="F9" s="9">
        <v>3</v>
      </c>
      <c r="G9" s="9">
        <v>2</v>
      </c>
      <c r="H9" s="10">
        <v>0</v>
      </c>
      <c r="I9" s="10">
        <v>3</v>
      </c>
      <c r="J9" s="10">
        <v>1</v>
      </c>
      <c r="K9" s="10">
        <v>0</v>
      </c>
      <c r="L9" s="10">
        <v>0</v>
      </c>
      <c r="M9" s="9">
        <v>4</v>
      </c>
      <c r="N9" s="9">
        <v>1</v>
      </c>
      <c r="O9" s="11">
        <f>SUM(Analysis[[#This Row],[RETAIL LOCATIONS]:[MARKET NEEDS]])</f>
        <v>22</v>
      </c>
    </row>
    <row r="10" spans="2:15" ht="21" customHeight="1" x14ac:dyDescent="0.15">
      <c r="B10" s="8" t="s">
        <v>2</v>
      </c>
      <c r="C10" s="9">
        <v>2</v>
      </c>
      <c r="D10" s="9">
        <v>3</v>
      </c>
      <c r="E10" s="10">
        <v>2</v>
      </c>
      <c r="F10" s="9">
        <v>1</v>
      </c>
      <c r="G10" s="9">
        <v>4</v>
      </c>
      <c r="H10" s="10">
        <v>4</v>
      </c>
      <c r="I10" s="10">
        <v>3</v>
      </c>
      <c r="J10" s="10">
        <v>2</v>
      </c>
      <c r="K10" s="10">
        <v>2</v>
      </c>
      <c r="L10" s="10">
        <v>1</v>
      </c>
      <c r="M10" s="9">
        <v>1</v>
      </c>
      <c r="N10" s="9">
        <v>2</v>
      </c>
      <c r="O10" s="11">
        <f>SUM(Analysis[[#This Row],[RETAIL LOCATIONS]:[MARKET NEEDS]])</f>
        <v>27</v>
      </c>
    </row>
    <row r="11" spans="2:15" ht="21" customHeight="1" x14ac:dyDescent="0.15">
      <c r="B11" s="8" t="s">
        <v>3</v>
      </c>
      <c r="C11" s="9">
        <v>2</v>
      </c>
      <c r="D11" s="9">
        <v>4</v>
      </c>
      <c r="E11" s="10">
        <v>4</v>
      </c>
      <c r="F11" s="9">
        <v>0</v>
      </c>
      <c r="G11" s="9">
        <v>1</v>
      </c>
      <c r="H11" s="10">
        <v>1</v>
      </c>
      <c r="I11" s="10">
        <v>2</v>
      </c>
      <c r="J11" s="10">
        <v>1</v>
      </c>
      <c r="K11" s="10">
        <v>4</v>
      </c>
      <c r="L11" s="10">
        <v>4</v>
      </c>
      <c r="M11" s="9">
        <v>3</v>
      </c>
      <c r="N11" s="9">
        <v>4</v>
      </c>
      <c r="O11" s="11">
        <f>SUM(Analysis[[#This Row],[RETAIL LOCATIONS]:[MARKET NEEDS]])</f>
        <v>30</v>
      </c>
    </row>
    <row r="12" spans="2:15" ht="21" customHeight="1" x14ac:dyDescent="0.15">
      <c r="B12" s="8" t="s">
        <v>4</v>
      </c>
      <c r="C12" s="9">
        <v>4</v>
      </c>
      <c r="D12" s="9">
        <v>0</v>
      </c>
      <c r="E12" s="10">
        <v>4</v>
      </c>
      <c r="F12" s="9">
        <v>2</v>
      </c>
      <c r="G12" s="9">
        <v>4</v>
      </c>
      <c r="H12" s="10">
        <v>2</v>
      </c>
      <c r="I12" s="10">
        <v>1</v>
      </c>
      <c r="J12" s="10">
        <v>3</v>
      </c>
      <c r="K12" s="10">
        <v>4</v>
      </c>
      <c r="L12" s="10">
        <v>4</v>
      </c>
      <c r="M12" s="9">
        <v>2</v>
      </c>
      <c r="N12" s="9">
        <v>3</v>
      </c>
      <c r="O12" s="11">
        <f>SUM(Analysis[[#This Row],[RETAIL LOCATIONS]:[MARKET NEEDS]])</f>
        <v>33</v>
      </c>
    </row>
    <row r="13" spans="2:15" ht="21" customHeight="1" x14ac:dyDescent="0.15">
      <c r="B13" s="12" t="s">
        <v>27</v>
      </c>
      <c r="C13" s="13">
        <f>IFERROR(SUBTOTAL(101,Analysis[RETAIL LOCATIONS]),"")</f>
        <v>2.2000000000000002</v>
      </c>
      <c r="D13" s="13">
        <f>IFERROR(SUBTOTAL(101,Analysis[ANNUAL SALES]),"")</f>
        <v>2.8</v>
      </c>
      <c r="E13" s="14">
        <f>IFERROR(SUBTOTAL(101,Analysis[PRODUCT COMPARISON]),"")</f>
        <v>2.8</v>
      </c>
      <c r="F13" s="13">
        <f>IFERROR(SUBTOTAL(101,Analysis[PRODUCT PRICE]),"")</f>
        <v>1.6</v>
      </c>
      <c r="G13" s="13">
        <f>IFERROR(SUBTOTAL(101,Analysis[MARKETING]),"")</f>
        <v>2.8</v>
      </c>
      <c r="H13" s="14">
        <f>IFERROR(SUBTOTAL(101,Analysis[PRODUCTION COST]),"")</f>
        <v>1.6</v>
      </c>
      <c r="I13" s="14">
        <f>IFERROR(SUBTOTAL(101,Analysis[EXPANSION RATE]),"")</f>
        <v>1.8</v>
      </c>
      <c r="J13" s="14">
        <f>IFERROR(SUBTOTAL(101,Analysis[LEADERSHIP]),"")</f>
        <v>2</v>
      </c>
      <c r="K13" s="14">
        <f>IFERROR(SUBTOTAL(101,Analysis[DISTRIBUTION]),"")</f>
        <v>2.6</v>
      </c>
      <c r="L13" s="14">
        <f>IFERROR(SUBTOTAL(101,Analysis[SUPPLIERS]),"")</f>
        <v>2.4</v>
      </c>
      <c r="M13" s="13">
        <f>IFERROR(SUBTOTAL(101,Analysis[VENTURE CAPITAL]),"")</f>
        <v>2</v>
      </c>
      <c r="N13" s="13">
        <f>IFERROR(SUBTOTAL(101,Analysis[MARKET NEEDS]),"")</f>
        <v>2.4</v>
      </c>
      <c r="O13" s="15">
        <f>SUBTOTAL(101,Analysis[TOTALS])</f>
        <v>27</v>
      </c>
    </row>
  </sheetData>
  <conditionalFormatting sqref="O8:O12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qref="B8:B12" xr:uid="{00000000-0002-0000-0100-000000000000}">
      <formula1>Competitors</formula1>
    </dataValidation>
  </dataValidations>
  <printOptions horizontalCentered="1"/>
  <pageMargins left="0.25" right="0.25" top="0.75" bottom="0.75" header="0.3" footer="0.3"/>
  <pageSetup scale="72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O8:O12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393E13-D082-4D48-982A-0E47748BD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Competitor Demographics</vt:lpstr>
      <vt:lpstr>Competitor Analysis</vt:lpstr>
      <vt:lpstr>Competitors</vt:lpstr>
      <vt:lpstr>'Competitor Analysis'!Print_Titles</vt:lpstr>
      <vt:lpstr>'Competitor Demographics'!Print_Titles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Sunbal</cp:lastModifiedBy>
  <cp:lastPrinted>2017-07-22T05:48:43Z</cp:lastPrinted>
  <dcterms:created xsi:type="dcterms:W3CDTF">2017-07-22T05:49:04Z</dcterms:created>
  <dcterms:modified xsi:type="dcterms:W3CDTF">2022-03-14T06:13:29Z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TC040223929991</vt:lpwstr>
  </property>
</Properties>
</file>