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730"/>
  <workbookPr/>
  <mc:AlternateContent xmlns:mc="http://schemas.openxmlformats.org/markup-compatibility/2006">
    <mc:Choice Requires="x15">
      <x15ac:absPath xmlns:x15ac="http://schemas.microsoft.com/office/spreadsheetml/2010/11/ac" url="C:\Users\Ritika.VIDYATECH\Desktop\Batch3\Budget\"/>
    </mc:Choice>
  </mc:AlternateContent>
  <bookViews>
    <workbookView xWindow="0" yWindow="0" windowWidth="21600" windowHeight="9210"/>
  </bookViews>
  <sheets>
    <sheet name="Expenses" sheetId="1" r:id="rId1"/>
    <sheet name="Income" sheetId="2" r:id="rId2"/>
    <sheet name="Profit - Loss Summary" sheetId="3" r:id="rId3"/>
  </sheets>
  <calcPr calcId="171027"/>
</workbook>
</file>

<file path=xl/calcChain.xml><?xml version="1.0" encoding="utf-8"?>
<calcChain xmlns="http://schemas.openxmlformats.org/spreadsheetml/2006/main">
  <c r="G4" i="2" l="1"/>
  <c r="C32" i="1"/>
  <c r="D32" i="1"/>
  <c r="G24" i="1"/>
  <c r="H24" i="1"/>
  <c r="C25" i="1"/>
  <c r="D25" i="1"/>
  <c r="G19" i="1"/>
  <c r="H19" i="1"/>
  <c r="C19" i="1"/>
  <c r="D19" i="1"/>
  <c r="G11" i="1"/>
  <c r="H11" i="1"/>
  <c r="C11" i="1"/>
  <c r="D11" i="1"/>
  <c r="H4" i="1" l="1"/>
  <c r="G4" i="1"/>
  <c r="C7" i="3" s="1"/>
  <c r="F8" i="2"/>
  <c r="F9" i="2"/>
  <c r="F10" i="2"/>
  <c r="F15" i="2"/>
  <c r="F16" i="2"/>
  <c r="F17" i="2"/>
  <c r="F22" i="2"/>
  <c r="F23" i="2"/>
  <c r="F24" i="2"/>
  <c r="F29" i="2"/>
  <c r="F30" i="2"/>
  <c r="F31" i="2"/>
  <c r="F32" i="2"/>
  <c r="G8" i="2"/>
  <c r="G9" i="2"/>
  <c r="G10" i="2"/>
  <c r="G15" i="2"/>
  <c r="G16" i="2"/>
  <c r="G17" i="2"/>
  <c r="G22" i="2"/>
  <c r="G23" i="2"/>
  <c r="G24" i="2"/>
  <c r="G29" i="2"/>
  <c r="G30" i="2"/>
  <c r="G31" i="2"/>
  <c r="G32" i="2"/>
  <c r="G33" i="2" l="1"/>
  <c r="F25" i="2"/>
  <c r="F33" i="2"/>
  <c r="G25" i="2"/>
  <c r="G18" i="2"/>
  <c r="F18" i="2"/>
  <c r="F11" i="2"/>
  <c r="C6" i="3" s="1"/>
  <c r="G11" i="2"/>
  <c r="F4" i="2" s="1"/>
  <c r="D6" i="3" s="1"/>
  <c r="D7" i="3"/>
  <c r="C9" i="3" l="1"/>
  <c r="D9" i="3"/>
</calcChain>
</file>

<file path=xl/sharedStrings.xml><?xml version="1.0" encoding="utf-8"?>
<sst xmlns="http://schemas.openxmlformats.org/spreadsheetml/2006/main" count="118" uniqueCount="66">
  <si>
    <t>Room and hall fees</t>
  </si>
  <si>
    <t>Site staff</t>
  </si>
  <si>
    <t>Equipment</t>
  </si>
  <si>
    <t>Tables and chairs</t>
  </si>
  <si>
    <t>Estimated</t>
  </si>
  <si>
    <t>Actual</t>
  </si>
  <si>
    <t>Refreshments</t>
  </si>
  <si>
    <t>Food</t>
  </si>
  <si>
    <t>Drinks</t>
  </si>
  <si>
    <t>Linens</t>
  </si>
  <si>
    <t>Staff and gratuities</t>
  </si>
  <si>
    <t>Site</t>
  </si>
  <si>
    <t>Decorations</t>
  </si>
  <si>
    <t>Flowers</t>
  </si>
  <si>
    <t>Candles</t>
  </si>
  <si>
    <t>Lighting</t>
  </si>
  <si>
    <t>Balloons</t>
  </si>
  <si>
    <t>Paper supplies</t>
  </si>
  <si>
    <t>Performers</t>
  </si>
  <si>
    <t>Speakers</t>
  </si>
  <si>
    <t>Travel</t>
  </si>
  <si>
    <t>Hotel</t>
  </si>
  <si>
    <t>Program</t>
  </si>
  <si>
    <t>Publicity</t>
  </si>
  <si>
    <t>Graphics work</t>
  </si>
  <si>
    <t>Photocopying/Printing</t>
  </si>
  <si>
    <t>Postage</t>
  </si>
  <si>
    <t>Prizes</t>
  </si>
  <si>
    <t>Gifts</t>
  </si>
  <si>
    <t>Miscellaneous</t>
  </si>
  <si>
    <t>Telephone</t>
  </si>
  <si>
    <t>Transportation</t>
  </si>
  <si>
    <t>Stationery supplies</t>
  </si>
  <si>
    <t>Fax services</t>
  </si>
  <si>
    <t>Other</t>
  </si>
  <si>
    <t>Total income</t>
  </si>
  <si>
    <t>Total expenses</t>
  </si>
  <si>
    <t>Children @</t>
  </si>
  <si>
    <t>Other @</t>
  </si>
  <si>
    <t>Covers @</t>
  </si>
  <si>
    <t>Half-pages @</t>
  </si>
  <si>
    <t>Quarter-pages @</t>
  </si>
  <si>
    <t>Large booths @</t>
  </si>
  <si>
    <t>Med. booths @</t>
  </si>
  <si>
    <t>Small booths @</t>
  </si>
  <si>
    <t>Items @</t>
  </si>
  <si>
    <t>Ribbons/Plaques/Trophies</t>
  </si>
  <si>
    <t>Adults @</t>
  </si>
  <si>
    <t>Total</t>
  </si>
  <si>
    <t>Type</t>
  </si>
  <si>
    <t>Estimated No.</t>
  </si>
  <si>
    <t>Actual No.</t>
  </si>
  <si>
    <t>Estimated Income</t>
  </si>
  <si>
    <t>Actual Income</t>
  </si>
  <si>
    <t>Price</t>
  </si>
  <si>
    <t xml:space="preserve">Event Budget for [Event Name] </t>
  </si>
  <si>
    <t>EXPENSES</t>
  </si>
  <si>
    <t>TOTAL EXPENSES</t>
  </si>
  <si>
    <t>INCOME</t>
  </si>
  <si>
    <t>ADMISSIONS</t>
  </si>
  <si>
    <t>ADS IN PROGRAM</t>
  </si>
  <si>
    <t>EXHIBITORS/VENDORS</t>
  </si>
  <si>
    <t>SALE OF ITEMS</t>
  </si>
  <si>
    <t xml:space="preserve">PROFIT </t>
  </si>
  <si>
    <t>Loss Summary</t>
  </si>
  <si>
    <t>Total profit              (or loss)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</si>
</sst>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7" formatCode="&quot;$&quot;#,##0.00_);\(&quot;$&quot;#,##0.00\)"/>
    <numFmt numFmtId="8" formatCode="&quot;$&quot;#,##0.00_);[Red]\(&quot;$&quot;#,##0.00\)"/>
    <numFmt numFmtId="164" formatCode="&quot;$&quot;#,##0.00"/>
  </numFmts>
  <fonts count="20" x14ac:knownFonts="1">
    <font>
      <sz val="10"/>
      <name val="Arial"/>
    </font>
    <font>
      <sz val="8"/>
      <name val="Arial"/>
      <family val="2"/>
    </font>
    <font>
      <sz val="10"/>
      <name val="Lucida Sans"/>
      <family val="2"/>
      <scheme val="minor"/>
    </font>
    <font>
      <sz val="9"/>
      <name val="Lucida Sans"/>
      <family val="2"/>
      <scheme val="minor"/>
    </font>
    <font>
      <b/>
      <sz val="10"/>
      <name val="Century Gothic"/>
      <family val="2"/>
      <scheme val="major"/>
    </font>
    <font>
      <b/>
      <sz val="18"/>
      <color theme="0"/>
      <name val="Century Gothic"/>
      <family val="2"/>
      <scheme val="major"/>
    </font>
    <font>
      <sz val="10"/>
      <color theme="0"/>
      <name val="Century Gothic"/>
      <family val="2"/>
      <scheme val="major"/>
    </font>
    <font>
      <sz val="9"/>
      <color theme="0"/>
      <name val="Lucida Sans"/>
      <family val="2"/>
      <scheme val="minor"/>
    </font>
    <font>
      <sz val="11"/>
      <name val="Lucida Sans"/>
      <family val="2"/>
      <scheme val="minor"/>
    </font>
    <font>
      <sz val="12"/>
      <name val="Lucida Sans"/>
      <family val="2"/>
      <scheme val="minor"/>
    </font>
    <font>
      <b/>
      <sz val="12"/>
      <color theme="0"/>
      <name val="Lucida Sans"/>
      <family val="2"/>
      <scheme val="minor"/>
    </font>
    <font>
      <b/>
      <sz val="9"/>
      <color theme="1"/>
      <name val="Lucida Sans"/>
      <family val="2"/>
      <scheme val="minor"/>
    </font>
    <font>
      <sz val="9"/>
      <color theme="1"/>
      <name val="Lucida Sans"/>
      <family val="2"/>
      <scheme val="minor"/>
    </font>
    <font>
      <sz val="10"/>
      <color theme="1"/>
      <name val="Lucida Sans"/>
      <family val="2"/>
      <scheme val="minor"/>
    </font>
    <font>
      <sz val="10"/>
      <name val="Arial"/>
      <family val="2"/>
    </font>
    <font>
      <b/>
      <sz val="12"/>
      <color theme="0"/>
      <name val="Century Gothic"/>
      <family val="2"/>
      <scheme val="major"/>
    </font>
    <font>
      <b/>
      <sz val="22"/>
      <color theme="4"/>
      <name val="Century Gothic"/>
      <family val="2"/>
      <scheme val="major"/>
    </font>
    <font>
      <sz val="22"/>
      <color theme="4"/>
      <name val="Century Gothic"/>
      <family val="2"/>
      <scheme val="major"/>
    </font>
    <font>
      <b/>
      <sz val="12"/>
      <color theme="4"/>
      <name val="Lucida Sans"/>
      <family val="2"/>
      <scheme val="minor"/>
    </font>
    <font>
      <b/>
      <sz val="12"/>
      <color theme="4"/>
      <name val="Century Gothic"/>
      <family val="2"/>
      <scheme val="major"/>
    </font>
  </fonts>
  <fills count="9">
    <fill>
      <patternFill patternType="none"/>
    </fill>
    <fill>
      <patternFill patternType="gray125"/>
    </fill>
    <fill>
      <patternFill patternType="solid">
        <fgColor theme="4"/>
        <bgColor indexed="22"/>
      </patternFill>
    </fill>
    <fill>
      <patternFill patternType="solid">
        <fgColor theme="4" tint="-0.249977111117893"/>
        <bgColor indexed="2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/>
        <bgColor indexed="22"/>
      </patternFill>
    </fill>
    <fill>
      <patternFill patternType="solid">
        <fgColor theme="5" tint="-0.249977111117893"/>
        <bgColor indexed="22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16" fillId="4" borderId="0" applyNumberFormat="0" applyBorder="0" applyAlignment="0" applyProtection="0"/>
    <xf numFmtId="0" fontId="14" fillId="0" borderId="0"/>
  </cellStyleXfs>
  <cellXfs count="85">
    <xf numFmtId="0" fontId="0" fillId="0" borderId="0" xfId="0"/>
    <xf numFmtId="0" fontId="2" fillId="0" borderId="0" xfId="0" applyFont="1"/>
    <xf numFmtId="0" fontId="3" fillId="0" borderId="0" xfId="0" applyNumberFormat="1" applyFont="1" applyFill="1" applyBorder="1" applyAlignment="1" applyProtection="1"/>
    <xf numFmtId="0" fontId="2" fillId="0" borderId="0" xfId="0" applyFont="1" applyBorder="1"/>
    <xf numFmtId="0" fontId="3" fillId="0" borderId="0" xfId="0" applyNumberFormat="1" applyFont="1" applyFill="1" applyBorder="1" applyAlignment="1" applyProtection="1">
      <alignment horizontal="center"/>
    </xf>
    <xf numFmtId="0" fontId="9" fillId="0" borderId="0" xfId="0" applyNumberFormat="1" applyFont="1" applyFill="1" applyBorder="1" applyAlignment="1" applyProtection="1"/>
    <xf numFmtId="0" fontId="13" fillId="0" borderId="0" xfId="0" applyFont="1" applyBorder="1"/>
    <xf numFmtId="0" fontId="13" fillId="0" borderId="0" xfId="0" applyFont="1"/>
    <xf numFmtId="0" fontId="13" fillId="0" borderId="0" xfId="0" applyFont="1" applyAlignment="1">
      <alignment horizontal="left" indent="1"/>
    </xf>
    <xf numFmtId="0" fontId="0" fillId="0" borderId="0" xfId="0" applyNumberFormat="1" applyFont="1" applyFill="1" applyBorder="1" applyAlignment="1" applyProtection="1">
      <alignment horizontal="left" indent="1"/>
    </xf>
    <xf numFmtId="0" fontId="0" fillId="0" borderId="0" xfId="0" applyFont="1" applyFill="1" applyBorder="1" applyAlignment="1" applyProtection="1">
      <alignment horizontal="left" indent="1"/>
    </xf>
    <xf numFmtId="0" fontId="13" fillId="0" borderId="0" xfId="0" applyFont="1" applyAlignment="1">
      <alignment horizontal="right" indent="1"/>
    </xf>
    <xf numFmtId="8" fontId="0" fillId="0" borderId="0" xfId="0" applyNumberFormat="1" applyFont="1" applyFill="1" applyBorder="1" applyAlignment="1" applyProtection="1">
      <alignment horizontal="right" indent="1"/>
    </xf>
    <xf numFmtId="164" fontId="0" fillId="0" borderId="0" xfId="0" applyNumberFormat="1" applyFont="1" applyFill="1" applyBorder="1" applyAlignment="1" applyProtection="1">
      <alignment horizontal="right" indent="1"/>
    </xf>
    <xf numFmtId="8" fontId="12" fillId="0" borderId="0" xfId="0" applyNumberFormat="1" applyFont="1" applyFill="1" applyBorder="1" applyAlignment="1" applyProtection="1">
      <alignment horizontal="right" indent="1"/>
    </xf>
    <xf numFmtId="164" fontId="12" fillId="0" borderId="0" xfId="0" applyNumberFormat="1" applyFont="1" applyFill="1" applyBorder="1" applyAlignment="1" applyProtection="1">
      <alignment horizontal="right" indent="1"/>
    </xf>
    <xf numFmtId="164" fontId="12" fillId="0" borderId="0" xfId="0" applyNumberFormat="1" applyFont="1" applyFill="1" applyAlignment="1" applyProtection="1">
      <alignment horizontal="right" indent="1"/>
    </xf>
    <xf numFmtId="8" fontId="12" fillId="0" borderId="0" xfId="0" applyNumberFormat="1" applyFont="1" applyFill="1" applyAlignment="1" applyProtection="1">
      <alignment horizontal="right" indent="1"/>
    </xf>
    <xf numFmtId="7" fontId="12" fillId="0" borderId="0" xfId="0" applyNumberFormat="1" applyFont="1" applyFill="1" applyBorder="1" applyAlignment="1" applyProtection="1">
      <alignment horizontal="right" indent="1"/>
    </xf>
    <xf numFmtId="0" fontId="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0" xfId="0" applyFont="1" applyAlignment="1">
      <alignment horizontal="right" indent="1"/>
    </xf>
    <xf numFmtId="8" fontId="0" fillId="0" borderId="0" xfId="0" applyNumberFormat="1" applyFont="1" applyFill="1" applyBorder="1" applyAlignment="1" applyProtection="1">
      <alignment vertical="center"/>
    </xf>
    <xf numFmtId="8" fontId="0" fillId="0" borderId="0" xfId="0" applyNumberFormat="1" applyFont="1" applyFill="1" applyBorder="1" applyAlignment="1" applyProtection="1">
      <alignment horizontal="right" vertical="center" indent="1"/>
    </xf>
    <xf numFmtId="0" fontId="2" fillId="0" borderId="0" xfId="0" applyNumberFormat="1" applyFont="1" applyFill="1" applyBorder="1" applyAlignment="1" applyProtection="1">
      <alignment horizontal="left" indent="1"/>
    </xf>
    <xf numFmtId="8" fontId="2" fillId="0" borderId="0" xfId="0" applyNumberFormat="1" applyFont="1" applyFill="1" applyBorder="1" applyAlignment="1" applyProtection="1">
      <alignment horizontal="right" indent="1"/>
    </xf>
    <xf numFmtId="164" fontId="2" fillId="0" borderId="0" xfId="0" applyNumberFormat="1" applyFont="1" applyFill="1" applyBorder="1" applyAlignment="1" applyProtection="1">
      <alignment horizontal="right" indent="1"/>
    </xf>
    <xf numFmtId="0" fontId="2" fillId="0" borderId="0" xfId="0" applyFont="1" applyFill="1" applyBorder="1" applyAlignment="1" applyProtection="1">
      <alignment horizontal="left" indent="1"/>
    </xf>
    <xf numFmtId="7" fontId="12" fillId="0" borderId="0" xfId="0" applyNumberFormat="1" applyFont="1" applyAlignment="1">
      <alignment horizontal="right" indent="1"/>
    </xf>
    <xf numFmtId="164" fontId="12" fillId="0" borderId="0" xfId="0" applyNumberFormat="1" applyFont="1" applyAlignment="1">
      <alignment horizontal="right" indent="1"/>
    </xf>
    <xf numFmtId="0" fontId="11" fillId="6" borderId="0" xfId="0" applyNumberFormat="1" applyFont="1" applyFill="1" applyBorder="1" applyAlignment="1" applyProtection="1">
      <alignment vertical="center"/>
    </xf>
    <xf numFmtId="8" fontId="11" fillId="6" borderId="0" xfId="0" applyNumberFormat="1" applyFont="1" applyFill="1" applyBorder="1" applyAlignment="1" applyProtection="1">
      <alignment horizontal="right" vertical="center" indent="1"/>
    </xf>
    <xf numFmtId="0" fontId="13" fillId="5" borderId="0" xfId="0" applyFont="1" applyFill="1" applyAlignment="1">
      <alignment horizontal="right" indent="1"/>
    </xf>
    <xf numFmtId="0" fontId="4" fillId="5" borderId="0" xfId="2" applyFont="1" applyFill="1" applyAlignment="1">
      <alignment horizontal="right" indent="1"/>
    </xf>
    <xf numFmtId="0" fontId="5" fillId="8" borderId="0" xfId="0" applyFont="1" applyFill="1" applyAlignment="1">
      <alignment horizontal="left" vertical="center" indent="1"/>
    </xf>
    <xf numFmtId="0" fontId="6" fillId="8" borderId="0" xfId="0" applyFont="1" applyFill="1" applyAlignment="1">
      <alignment vertical="center"/>
    </xf>
    <xf numFmtId="0" fontId="5" fillId="8" borderId="0" xfId="0" applyFont="1" applyFill="1" applyAlignment="1">
      <alignment horizontal="right" vertical="center" indent="1"/>
    </xf>
    <xf numFmtId="0" fontId="2" fillId="5" borderId="0" xfId="0" applyNumberFormat="1" applyFont="1" applyFill="1" applyBorder="1" applyAlignment="1" applyProtection="1">
      <alignment horizontal="left" vertical="center" indent="1"/>
    </xf>
    <xf numFmtId="8" fontId="2" fillId="5" borderId="0" xfId="0" applyNumberFormat="1" applyFont="1" applyFill="1" applyBorder="1" applyAlignment="1" applyProtection="1">
      <alignment horizontal="right" vertical="center"/>
    </xf>
    <xf numFmtId="0" fontId="0" fillId="0" borderId="0" xfId="0" applyNumberFormat="1" applyFont="1" applyFill="1" applyBorder="1" applyAlignment="1" applyProtection="1">
      <alignment horizontal="left" vertical="center" indent="1"/>
    </xf>
    <xf numFmtId="0" fontId="12" fillId="0" borderId="0" xfId="0" applyNumberFormat="1" applyFont="1" applyFill="1" applyBorder="1" applyAlignment="1" applyProtection="1">
      <alignment horizontal="left" vertical="center" indent="1"/>
    </xf>
    <xf numFmtId="0" fontId="12" fillId="0" borderId="0" xfId="0" applyFont="1" applyFill="1" applyAlignment="1" applyProtection="1">
      <alignment horizontal="left" vertical="center" indent="1"/>
    </xf>
    <xf numFmtId="0" fontId="13" fillId="0" borderId="0" xfId="0" applyFont="1" applyAlignment="1">
      <alignment horizontal="left" vertical="center" indent="1"/>
    </xf>
    <xf numFmtId="0" fontId="3" fillId="0" borderId="0" xfId="0" applyFont="1" applyFill="1" applyBorder="1" applyAlignment="1" applyProtection="1">
      <alignment horizontal="left" vertical="center" indent="1"/>
    </xf>
    <xf numFmtId="0" fontId="17" fillId="4" borderId="0" xfId="0" applyFont="1" applyFill="1" applyAlignment="1">
      <alignment vertical="center"/>
    </xf>
    <xf numFmtId="0" fontId="16" fillId="4" borderId="0" xfId="1" applyAlignment="1">
      <alignment horizontal="right" vertical="center" indent="1"/>
    </xf>
    <xf numFmtId="0" fontId="7" fillId="0" borderId="0" xfId="0" applyNumberFormat="1" applyFont="1" applyFill="1" applyBorder="1" applyAlignment="1" applyProtection="1"/>
    <xf numFmtId="0" fontId="18" fillId="0" borderId="0" xfId="0" applyNumberFormat="1" applyFont="1" applyFill="1" applyBorder="1" applyAlignment="1" applyProtection="1">
      <alignment vertical="center"/>
    </xf>
    <xf numFmtId="0" fontId="0" fillId="0" borderId="0" xfId="0" applyNumberFormat="1" applyFont="1" applyFill="1" applyBorder="1" applyAlignment="1" applyProtection="1">
      <alignment horizontal="right" vertical="center"/>
    </xf>
    <xf numFmtId="0" fontId="0" fillId="0" borderId="0" xfId="0" applyNumberFormat="1" applyFont="1" applyFill="1" applyBorder="1" applyAlignment="1" applyProtection="1">
      <alignment horizontal="right" vertical="center" indent="1"/>
    </xf>
    <xf numFmtId="0" fontId="0" fillId="0" borderId="0" xfId="0" applyFont="1" applyFill="1" applyBorder="1" applyAlignment="1" applyProtection="1">
      <alignment horizontal="right" vertical="center" indent="1"/>
    </xf>
    <xf numFmtId="0" fontId="3" fillId="0" borderId="0" xfId="0" applyNumberFormat="1" applyFont="1" applyFill="1" applyBorder="1" applyAlignment="1" applyProtection="1">
      <alignment vertical="center"/>
    </xf>
    <xf numFmtId="0" fontId="14" fillId="0" borderId="0" xfId="0" applyFont="1" applyFill="1" applyBorder="1" applyAlignment="1" applyProtection="1">
      <alignment horizontal="right" vertical="center" indent="1"/>
    </xf>
    <xf numFmtId="8" fontId="14" fillId="0" borderId="0" xfId="0" applyNumberFormat="1" applyFont="1" applyFill="1" applyBorder="1" applyAlignment="1" applyProtection="1">
      <alignment horizontal="right" vertical="center" indent="1"/>
    </xf>
    <xf numFmtId="0" fontId="0" fillId="0" borderId="0" xfId="0" applyNumberFormat="1" applyFont="1" applyFill="1" applyBorder="1" applyAlignment="1" applyProtection="1">
      <alignment vertical="center"/>
    </xf>
    <xf numFmtId="0" fontId="0" fillId="0" borderId="0" xfId="0" applyFont="1" applyFill="1" applyBorder="1" applyAlignment="1" applyProtection="1">
      <alignment vertical="center"/>
    </xf>
    <xf numFmtId="0" fontId="0" fillId="0" borderId="0" xfId="0" applyFont="1" applyFill="1" applyBorder="1" applyAlignment="1" applyProtection="1">
      <alignment horizontal="right" vertical="center"/>
    </xf>
    <xf numFmtId="0" fontId="19" fillId="4" borderId="0" xfId="0" applyFont="1" applyFill="1" applyAlignment="1">
      <alignment horizontal="right" vertical="top" indent="1"/>
    </xf>
    <xf numFmtId="0" fontId="16" fillId="4" borderId="0" xfId="1" applyAlignment="1">
      <alignment horizontal="right" vertical="top" indent="1"/>
    </xf>
    <xf numFmtId="0" fontId="17" fillId="4" borderId="0" xfId="0" applyFont="1" applyFill="1" applyAlignment="1"/>
    <xf numFmtId="0" fontId="16" fillId="4" borderId="0" xfId="1" applyAlignment="1">
      <alignment horizontal="right" indent="1"/>
    </xf>
    <xf numFmtId="0" fontId="15" fillId="6" borderId="0" xfId="0" applyNumberFormat="1" applyFont="1" applyFill="1" applyBorder="1" applyAlignment="1" applyProtection="1">
      <alignment horizontal="right" vertical="center" indent="1"/>
    </xf>
    <xf numFmtId="0" fontId="15" fillId="6" borderId="0" xfId="0" applyNumberFormat="1" applyFont="1" applyFill="1" applyBorder="1" applyAlignment="1" applyProtection="1">
      <alignment horizontal="right" vertical="center" indent="2"/>
    </xf>
    <xf numFmtId="8" fontId="8" fillId="0" borderId="0" xfId="0" applyNumberFormat="1" applyFont="1" applyFill="1" applyBorder="1" applyAlignment="1" applyProtection="1">
      <alignment horizontal="right" vertical="center" indent="2"/>
    </xf>
    <xf numFmtId="8" fontId="8" fillId="0" borderId="0" xfId="0" applyNumberFormat="1" applyFont="1" applyFill="1" applyBorder="1" applyAlignment="1" applyProtection="1">
      <alignment horizontal="right" vertical="center" indent="1"/>
    </xf>
    <xf numFmtId="8" fontId="8" fillId="4" borderId="0" xfId="0" applyNumberFormat="1" applyFont="1" applyFill="1" applyBorder="1" applyAlignment="1" applyProtection="1">
      <alignment horizontal="right" vertical="center" indent="2"/>
    </xf>
    <xf numFmtId="8" fontId="8" fillId="4" borderId="0" xfId="0" applyNumberFormat="1" applyFont="1" applyFill="1" applyBorder="1" applyAlignment="1" applyProtection="1">
      <alignment horizontal="right" vertical="center" indent="1"/>
    </xf>
    <xf numFmtId="0" fontId="9" fillId="0" borderId="0" xfId="0" applyNumberFormat="1" applyFont="1" applyFill="1" applyBorder="1" applyAlignment="1" applyProtection="1">
      <alignment horizontal="right" vertical="center" indent="2"/>
    </xf>
    <xf numFmtId="0" fontId="9" fillId="0" borderId="0" xfId="0" applyNumberFormat="1" applyFont="1" applyFill="1" applyBorder="1" applyAlignment="1" applyProtection="1">
      <alignment horizontal="right" vertical="center" indent="1"/>
    </xf>
    <xf numFmtId="0" fontId="10" fillId="6" borderId="0" xfId="0" applyNumberFormat="1" applyFont="1" applyFill="1" applyBorder="1" applyAlignment="1" applyProtection="1">
      <alignment vertical="center"/>
    </xf>
    <xf numFmtId="0" fontId="8" fillId="0" borderId="0" xfId="0" applyNumberFormat="1" applyFont="1" applyFill="1" applyBorder="1" applyAlignment="1" applyProtection="1">
      <alignment vertical="center"/>
    </xf>
    <xf numFmtId="0" fontId="8" fillId="4" borderId="0" xfId="0" applyNumberFormat="1" applyFont="1" applyFill="1" applyBorder="1" applyAlignment="1" applyProtection="1">
      <alignment vertical="center"/>
    </xf>
    <xf numFmtId="8" fontId="10" fillId="2" borderId="0" xfId="0" applyNumberFormat="1" applyFont="1" applyFill="1" applyBorder="1" applyAlignment="1" applyProtection="1">
      <alignment horizontal="right" vertical="center" indent="2"/>
    </xf>
    <xf numFmtId="8" fontId="10" fillId="2" borderId="0" xfId="0" applyNumberFormat="1" applyFont="1" applyFill="1" applyBorder="1" applyAlignment="1" applyProtection="1">
      <alignment horizontal="right" vertical="center" indent="1"/>
    </xf>
    <xf numFmtId="0" fontId="10" fillId="3" borderId="0" xfId="0" applyNumberFormat="1" applyFont="1" applyFill="1" applyBorder="1" applyAlignment="1" applyProtection="1">
      <alignment horizontal="center" vertical="center" wrapText="1"/>
    </xf>
    <xf numFmtId="8" fontId="12" fillId="0" borderId="0" xfId="0" applyNumberFormat="1" applyFont="1" applyFill="1" applyBorder="1" applyAlignment="1" applyProtection="1">
      <alignment horizontal="right" vertical="center" indent="1"/>
    </xf>
    <xf numFmtId="8" fontId="12" fillId="0" borderId="0" xfId="0" applyNumberFormat="1" applyFont="1" applyFill="1" applyAlignment="1" applyProtection="1">
      <alignment horizontal="right" vertical="center" indent="1"/>
    </xf>
    <xf numFmtId="0" fontId="13" fillId="0" borderId="0" xfId="0" applyFont="1" applyAlignment="1">
      <alignment horizontal="right" vertical="center" indent="1"/>
    </xf>
    <xf numFmtId="164" fontId="12" fillId="0" borderId="0" xfId="0" applyNumberFormat="1" applyFont="1" applyFill="1" applyBorder="1" applyAlignment="1" applyProtection="1">
      <alignment horizontal="right" vertical="center" indent="1"/>
    </xf>
    <xf numFmtId="164" fontId="12" fillId="0" borderId="0" xfId="0" applyNumberFormat="1" applyFont="1" applyFill="1" applyAlignment="1" applyProtection="1">
      <alignment horizontal="right" vertical="center" indent="1"/>
    </xf>
    <xf numFmtId="8" fontId="3" fillId="0" borderId="0" xfId="0" applyNumberFormat="1" applyFont="1" applyFill="1" applyBorder="1" applyAlignment="1" applyProtection="1">
      <alignment horizontal="right" vertical="center" indent="1"/>
    </xf>
    <xf numFmtId="164" fontId="3" fillId="0" borderId="0" xfId="0" applyNumberFormat="1" applyFont="1" applyFill="1" applyBorder="1" applyAlignment="1" applyProtection="1">
      <alignment horizontal="right" vertical="center" indent="1"/>
    </xf>
    <xf numFmtId="0" fontId="16" fillId="4" borderId="0" xfId="1" applyAlignment="1">
      <alignment horizontal="left" vertical="center" indent="1"/>
    </xf>
    <xf numFmtId="0" fontId="15" fillId="7" borderId="0" xfId="0" applyNumberFormat="1" applyFont="1" applyFill="1" applyBorder="1" applyAlignment="1" applyProtection="1">
      <alignment horizontal="center" vertical="center"/>
    </xf>
    <xf numFmtId="0" fontId="16" fillId="4" borderId="0" xfId="1" applyAlignment="1">
      <alignment horizontal="left" indent="1"/>
    </xf>
  </cellXfs>
  <cellStyles count="3">
    <cellStyle name="Normal" xfId="0" builtinId="0" customBuiltin="1"/>
    <cellStyle name="Normal 2" xfId="2"/>
    <cellStyle name="Title" xfId="1" builtinId="15" customBuiltin="1"/>
  </cellStyles>
  <dxfs count="10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  <protection locked="1" hidden="0"/>
    </dxf>
    <dxf>
      <alignment horizontal="right" vertical="center" textRotation="0" wrapText="0" relative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  <protection locked="1" hidden="0"/>
    </dxf>
    <dxf>
      <alignment horizontal="right" vertical="center" textRotation="0" wrapText="0" relative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  <protection locked="1" hidden="0"/>
    </dxf>
    <dxf>
      <alignment horizontal="right" vertical="center" textRotation="0" wrapText="0" relative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  <protection locked="1" hidden="0"/>
    </dxf>
    <dxf>
      <alignment horizontal="right" vertical="center" textRotation="0" wrapText="0" relative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  <protection locked="1" hidden="0"/>
    </dxf>
    <dxf>
      <alignment horizontal="right" vertical="center" textRotation="0" wrapText="0" relative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  <protection locked="1" hidden="0"/>
    </dxf>
    <dxf>
      <alignment horizontal="right" vertical="center" textRotation="0" wrapText="0" relativeIndent="1" justifyLastLine="0" shrinkToFit="0" readingOrder="0"/>
    </dxf>
    <dxf>
      <alignment horizontal="right" vertical="center" textRotation="0" wrapText="0" indent="0" justifyLastLine="0" shrinkToFit="0" readingOrder="0"/>
    </dxf>
    <dxf>
      <alignment horizontal="right" vertical="center" textRotation="0" wrapText="0" indent="0" justifyLastLine="0" shrinkToFit="0" readingOrder="0"/>
    </dxf>
    <dxf>
      <alignment horizontal="right" vertical="center" textRotation="0" wrapText="0" relative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  <protection locked="1" hidden="0"/>
    </dxf>
    <dxf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  <protection locked="1" hidden="0"/>
    </dxf>
    <dxf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  <protection locked="1" hidden="0"/>
    </dxf>
    <dxf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  <protection locked="1" hidden="0"/>
    </dxf>
    <dxf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  <protection locked="1" hidden="0"/>
    </dxf>
    <dxf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  <protection locked="1" hidden="0"/>
    </dxf>
    <dxf>
      <alignment horizontal="right" textRotation="0" wrapText="0" relativeIndent="1" justifyLastLine="0" shrinkToFit="0" readingOrder="0"/>
    </dxf>
    <dxf>
      <alignment horizontal="right" textRotation="0" wrapText="0" relative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Sans"/>
        <family val="2"/>
        <scheme val="minor"/>
      </font>
      <numFmt numFmtId="164" formatCode="&quot;$&quot;#,##0.0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Lucida Sans"/>
        <family val="2"/>
        <scheme val="minor"/>
      </font>
      <numFmt numFmtId="164" formatCode="&quot;$&quot;#,##0.0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Sans"/>
        <family val="2"/>
        <scheme val="minor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Lucida Sans"/>
        <family val="2"/>
        <scheme val="minor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Sans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Lucida Sans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name val="Lucida Sans"/>
        <family val="2"/>
        <scheme val="minor"/>
      </font>
    </dxf>
    <dxf>
      <font>
        <strike val="0"/>
        <outline val="0"/>
        <shadow val="0"/>
        <u val="none"/>
        <vertAlign val="baseline"/>
        <name val="Lucida Sans"/>
        <family val="2"/>
        <scheme val="minor"/>
      </font>
    </dxf>
    <dxf>
      <font>
        <strike val="0"/>
        <outline val="0"/>
        <shadow val="0"/>
        <u val="none"/>
        <vertAlign val="baseline"/>
        <color theme="1"/>
        <name val="Lucida Sans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Lucida Sans"/>
        <family val="2"/>
        <scheme val="minor"/>
      </font>
      <numFmt numFmtId="164" formatCode="&quot;$&quot;#,##0.00"/>
      <alignment horizontal="right" vertical="bottom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color theme="1"/>
        <name val="Lucida Sans"/>
        <family val="2"/>
        <scheme val="minor"/>
      </font>
      <numFmt numFmtId="164" formatCode="&quot;$&quot;#,##0.00"/>
      <alignment horizontal="right" vertical="bottom" textRotation="0" wrapText="0" relative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Lucida Sans"/>
        <family val="2"/>
        <scheme val="minor"/>
      </font>
      <numFmt numFmtId="11" formatCode="&quot;$&quot;#,##0.00_);\(&quot;$&quot;#,##0.00\)"/>
      <alignment horizontal="right" vertical="bottom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color theme="1"/>
        <name val="Lucida Sans"/>
        <family val="2"/>
        <scheme val="minor"/>
      </font>
      <alignment horizontal="right" textRotation="0" wrapText="0" relative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Lucida Sans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Lucida Sans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relativeIndent="1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9"/>
        <color theme="1"/>
        <name val="Lucida Sans"/>
        <family val="2"/>
        <scheme val="minor"/>
      </font>
    </dxf>
    <dxf>
      <font>
        <strike val="0"/>
        <outline val="0"/>
        <shadow val="0"/>
        <u val="none"/>
        <vertAlign val="baseline"/>
        <color theme="1"/>
        <name val="Lucida Sans"/>
        <family val="2"/>
        <scheme val="minor"/>
      </font>
    </dxf>
    <dxf>
      <font>
        <strike val="0"/>
        <outline val="0"/>
        <shadow val="0"/>
        <u val="none"/>
        <vertAlign val="baseline"/>
        <color theme="1"/>
        <name val="Lucida Sans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Lucida Sans"/>
        <family val="2"/>
        <scheme val="minor"/>
      </font>
      <numFmt numFmtId="164" formatCode="&quot;$&quot;#,##0.0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Lucida Sans"/>
        <family val="2"/>
        <scheme val="minor"/>
      </font>
      <numFmt numFmtId="164" formatCode="&quot;$&quot;#,##0.0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Lucida Sans"/>
        <family val="2"/>
        <scheme val="minor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Lucida Sans"/>
        <family val="2"/>
        <scheme val="minor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Lucida Sans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Lucida Sans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color theme="1"/>
        <name val="Lucida Sans"/>
        <family val="2"/>
        <scheme val="minor"/>
      </font>
    </dxf>
    <dxf>
      <font>
        <strike val="0"/>
        <outline val="0"/>
        <shadow val="0"/>
        <u val="none"/>
        <vertAlign val="baseline"/>
        <color theme="1"/>
        <name val="Lucida Sans"/>
        <family val="2"/>
        <scheme val="minor"/>
      </font>
    </dxf>
    <dxf>
      <font>
        <strike val="0"/>
        <outline val="0"/>
        <shadow val="0"/>
        <u val="none"/>
        <vertAlign val="baseline"/>
        <color theme="1"/>
        <name val="Lucida Sans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Lucida Sans"/>
        <family val="2"/>
        <scheme val="minor"/>
      </font>
      <numFmt numFmtId="164" formatCode="&quot;$&quot;#,##0.00"/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Lucida Sans"/>
        <family val="2"/>
        <scheme val="minor"/>
      </font>
      <numFmt numFmtId="164" formatCode="&quot;$&quot;#,##0.00"/>
      <fill>
        <patternFill patternType="none">
          <fgColor indexed="64"/>
          <bgColor indexed="65"/>
        </patternFill>
      </fill>
      <alignment horizontal="right" vertical="bottom" textRotation="0" wrapText="0" relativeIndent="1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Lucida Sans"/>
        <family val="2"/>
        <scheme val="minor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Lucida Sans"/>
        <family val="2"/>
        <scheme val="minor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relativeIndent="1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Lucida Sans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Lucida Sans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relativeIndent="1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color theme="1"/>
        <name val="Lucida Sans"/>
        <family val="2"/>
        <scheme val="minor"/>
      </font>
    </dxf>
    <dxf>
      <font>
        <strike val="0"/>
        <outline val="0"/>
        <shadow val="0"/>
        <u val="none"/>
        <vertAlign val="baseline"/>
        <color theme="1"/>
        <name val="Lucida Sans"/>
        <family val="2"/>
        <scheme val="minor"/>
      </font>
    </dxf>
    <dxf>
      <font>
        <strike val="0"/>
        <outline val="0"/>
        <shadow val="0"/>
        <u val="none"/>
        <vertAlign val="baseline"/>
        <color theme="1"/>
        <name val="Lucida Sans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Lucida Sans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Lucida Sans"/>
        <family val="2"/>
        <scheme val="minor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Lucida Sans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Lucida Sans"/>
        <family val="2"/>
        <scheme val="minor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Lucida Sans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Lucida Sans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color theme="1"/>
        <name val="Lucida Sans"/>
        <family val="2"/>
        <scheme val="minor"/>
      </font>
    </dxf>
    <dxf>
      <font>
        <strike val="0"/>
        <outline val="0"/>
        <shadow val="0"/>
        <u val="none"/>
        <vertAlign val="baseline"/>
        <color theme="1"/>
        <name val="Lucida Sans"/>
        <family val="2"/>
        <scheme val="minor"/>
      </font>
    </dxf>
    <dxf>
      <font>
        <strike val="0"/>
        <outline val="0"/>
        <shadow val="0"/>
        <u val="none"/>
        <vertAlign val="baseline"/>
        <color theme="1"/>
        <name val="Lucida Sans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1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name val="Lucida Sans"/>
        <family val="2"/>
        <scheme val="minor"/>
      </font>
      <alignment horizontal="right" vertical="bottom" textRotation="0" wrapText="0" relativeIndent="1" justifyLastLine="0" shrinkToFit="0" readingOrder="0"/>
    </dxf>
    <dxf>
      <font>
        <strike val="0"/>
        <outline val="0"/>
        <shadow val="0"/>
        <u val="none"/>
        <vertAlign val="baseline"/>
        <name val="Lucida Sans"/>
        <family val="2"/>
        <scheme val="minor"/>
      </font>
      <fill>
        <patternFill patternType="none">
          <fgColor indexed="64"/>
          <bgColor auto="1"/>
        </patternFill>
      </fill>
      <alignment horizontal="right" vertical="bottom" textRotation="0" wrapText="0" relativeIndent="1" justifyLastLine="0" shrinkToFit="0" readingOrder="0"/>
    </dxf>
    <dxf>
      <font>
        <strike val="0"/>
        <outline val="0"/>
        <shadow val="0"/>
        <u val="none"/>
        <vertAlign val="baseline"/>
        <name val="Lucida Sans"/>
        <family val="2"/>
        <scheme val="minor"/>
      </font>
      <alignment horizontal="right" vertical="bottom" textRotation="0" wrapText="0" relativeIndent="1" justifyLastLine="0" shrinkToFit="0" readingOrder="0"/>
    </dxf>
    <dxf>
      <font>
        <strike val="0"/>
        <outline val="0"/>
        <shadow val="0"/>
        <u val="none"/>
        <vertAlign val="baseline"/>
        <name val="Lucida Sans"/>
        <family val="2"/>
        <scheme val="minor"/>
      </font>
      <fill>
        <patternFill patternType="none">
          <fgColor indexed="64"/>
          <bgColor auto="1"/>
        </patternFill>
      </fill>
      <alignment horizontal="right" vertical="bottom" textRotation="0" wrapText="0" relativeIndent="1" justifyLastLine="0" shrinkToFit="0" readingOrder="0"/>
    </dxf>
    <dxf>
      <font>
        <strike val="0"/>
        <outline val="0"/>
        <shadow val="0"/>
        <u val="none"/>
        <vertAlign val="baseline"/>
        <name val="Lucida Sans"/>
        <family val="2"/>
        <scheme val="minor"/>
      </font>
      <alignment horizontal="left" vertical="bottom" textRotation="0" wrapText="0" relativeIndent="1" justifyLastLine="0" shrinkToFit="0" readingOrder="0"/>
    </dxf>
    <dxf>
      <font>
        <strike val="0"/>
        <outline val="0"/>
        <shadow val="0"/>
        <u val="none"/>
        <vertAlign val="baseline"/>
        <name val="Lucida Sans"/>
        <family val="2"/>
        <scheme val="minor"/>
      </font>
      <fill>
        <patternFill patternType="none">
          <fgColor indexed="64"/>
          <bgColor auto="1"/>
        </patternFill>
      </fill>
      <alignment horizontal="left" vertical="bottom" textRotation="0" wrapText="0" relativeIndent="1" justifyLastLine="0" shrinkToFit="0" readingOrder="0"/>
    </dxf>
    <dxf>
      <font>
        <strike val="0"/>
        <outline val="0"/>
        <shadow val="0"/>
        <u val="none"/>
        <vertAlign val="baseline"/>
        <name val="Lucida Sans"/>
        <family val="2"/>
        <scheme val="minor"/>
      </font>
    </dxf>
    <dxf>
      <font>
        <strike val="0"/>
        <outline val="0"/>
        <shadow val="0"/>
        <u val="none"/>
        <vertAlign val="baseline"/>
        <name val="Lucida Sans"/>
        <family val="2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Lucida Sans"/>
        <family val="2"/>
        <scheme val="minor"/>
      </font>
      <fill>
        <patternFill patternType="solid">
          <fgColor indexed="64"/>
          <bgColor theme="5"/>
        </patternFill>
      </fill>
      <alignment vertical="center" textRotation="0" wrapText="0" indent="0" justifyLastLine="0" shrinkToFit="0" readingOrder="0"/>
    </dxf>
    <dxf>
      <fill>
        <patternFill patternType="solid">
          <fgColor theme="0" tint="-0.14999847407452621"/>
          <bgColor theme="0" tint="-0.14999847407452621"/>
        </patternFill>
      </fill>
    </dxf>
    <dxf>
      <fill>
        <patternFill patternType="solid">
          <fgColor theme="0" tint="-0.14996795556505021"/>
          <bgColor theme="0"/>
        </patternFill>
      </fill>
      <border>
        <horizontal style="medium">
          <color theme="0"/>
        </horizontal>
      </border>
    </dxf>
    <dxf>
      <font>
        <b/>
        <color theme="1"/>
      </font>
    </dxf>
    <dxf>
      <font>
        <b/>
        <color theme="1"/>
      </font>
    </dxf>
    <dxf>
      <font>
        <b/>
        <color theme="1"/>
      </font>
      <fill>
        <patternFill>
          <bgColor theme="0" tint="-4.9989318521683403E-2"/>
        </patternFill>
      </fill>
      <border>
        <top style="medium">
          <color theme="0"/>
        </top>
      </border>
    </dxf>
    <dxf>
      <font>
        <b/>
        <i val="0"/>
        <color theme="1"/>
      </font>
      <fill>
        <patternFill>
          <bgColor theme="5"/>
        </patternFill>
      </fill>
      <border>
        <bottom/>
      </border>
    </dxf>
    <dxf>
      <font>
        <color theme="1"/>
      </font>
      <border diagonalUp="0" diagonalDown="0">
        <left/>
        <right/>
        <top/>
        <bottom/>
        <vertical/>
        <horizontal/>
      </border>
    </dxf>
  </dxfs>
  <tableStyles count="1" defaultTableStyle="TableStyleMedium2" defaultPivotStyle="PivotStyleLight16">
    <tableStyle name="TableStyleLight1 2" pivot="0" count="7">
      <tableStyleElement type="wholeTable" dxfId="104"/>
      <tableStyleElement type="headerRow" dxfId="103"/>
      <tableStyleElement type="totalRow" dxfId="102"/>
      <tableStyleElement type="firstColumn" dxfId="101"/>
      <tableStyleElement type="lastColumn" dxfId="100"/>
      <tableStyleElement type="firstRowStripe" size="7" dxfId="99"/>
      <tableStyleElement type="firstColumnStripe" dxfId="9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7795CB"/>
      <rgbColor rgb="00333333"/>
    </indexedColors>
    <mruColors>
      <color rgb="FFB50B4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6.2238080903705043E-2"/>
          <c:y val="0.165955089247240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'Profit - Loss Summary'!$B$6</c:f>
              <c:strCache>
                <c:ptCount val="1"/>
                <c:pt idx="0">
                  <c:v>Total income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'Profit - Loss Summary'!$C$5:$D$5</c:f>
              <c:strCache>
                <c:ptCount val="2"/>
                <c:pt idx="0">
                  <c:v>Estimated</c:v>
                </c:pt>
                <c:pt idx="1">
                  <c:v>Actual</c:v>
                </c:pt>
              </c:strCache>
            </c:strRef>
          </c:cat>
          <c:val>
            <c:numRef>
              <c:f>'Profit - Loss Summary'!$C$6:$D$6</c:f>
              <c:numCache>
                <c:formatCode>"$"#,##0.00_);[Red]\("$"#,##0.00\)</c:formatCode>
                <c:ptCount val="2"/>
                <c:pt idx="0">
                  <c:v>1936</c:v>
                </c:pt>
                <c:pt idx="1">
                  <c:v>1831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36-4D9B-AD98-D1F682920A3A}"/>
            </c:ext>
          </c:extLst>
        </c:ser>
        <c:ser>
          <c:idx val="1"/>
          <c:order val="1"/>
          <c:tx>
            <c:strRef>
              <c:f>'Profit - Loss Summary'!$B$7</c:f>
              <c:strCache>
                <c:ptCount val="1"/>
                <c:pt idx="0">
                  <c:v>Total expenses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'Profit - Loss Summary'!$C$5:$D$5</c:f>
              <c:strCache>
                <c:ptCount val="2"/>
                <c:pt idx="0">
                  <c:v>Estimated</c:v>
                </c:pt>
                <c:pt idx="1">
                  <c:v>Actual</c:v>
                </c:pt>
              </c:strCache>
            </c:strRef>
          </c:cat>
          <c:val>
            <c:numRef>
              <c:f>'Profit - Loss Summary'!$C$7:$D$7</c:f>
              <c:numCache>
                <c:formatCode>"$"#,##0.00_);[Red]\("$"#,##0.00\)</c:formatCode>
                <c:ptCount val="2"/>
                <c:pt idx="0">
                  <c:v>882</c:v>
                </c:pt>
                <c:pt idx="1">
                  <c:v>302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636-4D9B-AD98-D1F682920A3A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79"/>
        <c:overlap val="100"/>
        <c:axId val="145310464"/>
        <c:axId val="145313152"/>
      </c:barChart>
      <c:catAx>
        <c:axId val="145310464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5313152"/>
        <c:crosses val="autoZero"/>
        <c:auto val="1"/>
        <c:lblAlgn val="ctr"/>
        <c:lblOffset val="100"/>
        <c:noMultiLvlLbl val="0"/>
      </c:catAx>
      <c:valAx>
        <c:axId val="145313152"/>
        <c:scaling>
          <c:orientation val="minMax"/>
        </c:scaling>
        <c:delete val="1"/>
        <c:axPos val="b"/>
        <c:numFmt formatCode="0%" sourceLinked="1"/>
        <c:majorTickMark val="none"/>
        <c:minorTickMark val="none"/>
        <c:tickLblPos val="nextTo"/>
        <c:crossAx val="1453104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4465604673555032"/>
          <c:y val="0.19729597769725504"/>
          <c:w val="0.46967222936806879"/>
          <c:h val="8.8966322668642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 alignWithMargins="0"/>
    <c:pageMargins b="1" l="0.75000000000000011" r="0.75000000000000011" t="1" header="0.5" footer="0.5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76198</xdr:colOff>
      <xdr:row>1</xdr:row>
      <xdr:rowOff>104773</xdr:rowOff>
    </xdr:from>
    <xdr:to>
      <xdr:col>7</xdr:col>
      <xdr:colOff>28575</xdr:colOff>
      <xdr:row>12</xdr:row>
      <xdr:rowOff>152400</xdr:rowOff>
    </xdr:to>
    <xdr:graphicFrame macro="">
      <xdr:nvGraphicFramePr>
        <xdr:cNvPr id="3073" name="Chart 1" descr="profit chart design">
          <a:extLst>
            <a:ext uri="{FF2B5EF4-FFF2-40B4-BE49-F238E27FC236}">
              <a16:creationId xmlns:a16="http://schemas.microsoft.com/office/drawing/2014/main" id="{00000000-0008-0000-0200-000001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tables/table1.xml><?xml version="1.0" encoding="utf-8"?>
<table xmlns="http://schemas.openxmlformats.org/spreadsheetml/2006/main" id="1" name="Table1" displayName="Table1" ref="B6:D11" totalsRowCount="1" headerRowDxfId="97" dataDxfId="96" totalsRowDxfId="95">
  <autoFilter ref="B6:D10">
    <filterColumn colId="0" hiddenButton="1"/>
    <filterColumn colId="1" hiddenButton="1"/>
    <filterColumn colId="2" hiddenButton="1"/>
  </autoFilter>
  <tableColumns count="3">
    <tableColumn id="1" name="Site" totalsRowLabel="Total" dataDxfId="94" totalsRowDxfId="93"/>
    <tableColumn id="2" name="Estimated" totalsRowFunction="sum" dataDxfId="92" totalsRowDxfId="91"/>
    <tableColumn id="3" name="Actual" totalsRowFunction="count" dataDxfId="90" totalsRowDxfId="89"/>
  </tableColumns>
  <tableStyleInfo name="TableStyleLight1 2" showFirstColumn="1" showLastColumn="0" showRowStripes="1" showColumnStripes="0"/>
</table>
</file>

<file path=xl/tables/table10.xml><?xml version="1.0" encoding="utf-8"?>
<table xmlns="http://schemas.openxmlformats.org/spreadsheetml/2006/main" id="11" name="Table11" displayName="Table11" ref="B21:G25" totalsRowCount="1">
  <autoFilter ref="B21:G2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name="Estimated No." totalsRowLabel="Total" totalsRowDxfId="11"/>
    <tableColumn id="2" name="Actual No." totalsRowDxfId="10"/>
    <tableColumn id="3" name="Type" totalsRowDxfId="9"/>
    <tableColumn id="4" name="Price" totalsRowDxfId="8"/>
    <tableColumn id="5" name="Estimated Income" totalsRowFunction="sum" totalsRowDxfId="7">
      <calculatedColumnFormula>B22*E22</calculatedColumnFormula>
    </tableColumn>
    <tableColumn id="6" name="Actual Income" totalsRowFunction="sum" totalsRowDxfId="6">
      <calculatedColumnFormula>C22*E22</calculatedColumnFormula>
    </tableColumn>
  </tableColumns>
  <tableStyleInfo name="TableStyleLight1 2" showFirstColumn="0" showLastColumn="0" showRowStripes="1" showColumnStripes="0"/>
</table>
</file>

<file path=xl/tables/table11.xml><?xml version="1.0" encoding="utf-8"?>
<table xmlns="http://schemas.openxmlformats.org/spreadsheetml/2006/main" id="12" name="Table12" displayName="Table12" ref="B28:G33" totalsRowCount="1">
  <autoFilter ref="B28:G32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name="Estimated No." totalsRowLabel="Total" totalsRowDxfId="5"/>
    <tableColumn id="2" name="Actual No." totalsRowDxfId="4"/>
    <tableColumn id="3" name="Type" totalsRowDxfId="3"/>
    <tableColumn id="4" name="Price" totalsRowDxfId="2"/>
    <tableColumn id="5" name="Estimated Income" totalsRowFunction="sum" totalsRowDxfId="1">
      <calculatedColumnFormula>B29*E29</calculatedColumnFormula>
    </tableColumn>
    <tableColumn id="6" name="Actual Income" totalsRowFunction="sum" totalsRowDxfId="0">
      <calculatedColumnFormula>C29*E29</calculatedColumnFormula>
    </tableColumn>
  </tableColumns>
  <tableStyleInfo name="TableStyleLight1 2" showFirstColumn="0" showLastColumn="0" showRowStripes="1" showColumnStripes="0"/>
</table>
</file>

<file path=xl/tables/table2.xml><?xml version="1.0" encoding="utf-8"?>
<table xmlns="http://schemas.openxmlformats.org/spreadsheetml/2006/main" id="3" name="Table3" displayName="Table3" ref="F6:H11" totalsRowCount="1">
  <autoFilter ref="F6:H10">
    <filterColumn colId="0" hiddenButton="1"/>
    <filterColumn colId="1" hiddenButton="1"/>
    <filterColumn colId="2" hiddenButton="1"/>
  </autoFilter>
  <tableColumns count="3">
    <tableColumn id="1" name="Refreshments" totalsRowLabel="Total" totalsRowDxfId="88"/>
    <tableColumn id="2" name="Estimated" totalsRowFunction="sum" totalsRowDxfId="87"/>
    <tableColumn id="3" name="Actual" totalsRowFunction="count" totalsRowDxfId="86"/>
  </tableColumns>
  <tableStyleInfo name="TableStyleLight1 2" showFirstColumn="1" showLastColumn="0" showRowStripes="1" showColumnStripes="0"/>
</table>
</file>

<file path=xl/tables/table3.xml><?xml version="1.0" encoding="utf-8"?>
<table xmlns="http://schemas.openxmlformats.org/spreadsheetml/2006/main" id="4" name="Table4" displayName="Table4" ref="B13:D19" totalsRowCount="1" headerRowDxfId="85" dataDxfId="84" totalsRowDxfId="83">
  <autoFilter ref="B13:D18">
    <filterColumn colId="0" hiddenButton="1"/>
    <filterColumn colId="1" hiddenButton="1"/>
    <filterColumn colId="2" hiddenButton="1"/>
  </autoFilter>
  <tableColumns count="3">
    <tableColumn id="1" name="Decorations" totalsRowLabel="Total" dataDxfId="82" totalsRowDxfId="81"/>
    <tableColumn id="2" name="Estimated" totalsRowFunction="sum" dataDxfId="80" totalsRowDxfId="79"/>
    <tableColumn id="3" name="Actual" totalsRowFunction="sum" dataDxfId="78" totalsRowDxfId="77"/>
  </tableColumns>
  <tableStyleInfo name="TableStyleLight1 2" showFirstColumn="1" showLastColumn="0" showRowStripes="1" showColumnStripes="0"/>
</table>
</file>

<file path=xl/tables/table4.xml><?xml version="1.0" encoding="utf-8"?>
<table xmlns="http://schemas.openxmlformats.org/spreadsheetml/2006/main" id="5" name="Table5" displayName="Table5" ref="F13:H19" totalsRowCount="1" headerRowDxfId="76" dataDxfId="75" totalsRowDxfId="74">
  <autoFilter ref="F13:H18">
    <filterColumn colId="0" hiddenButton="1"/>
    <filterColumn colId="1" hiddenButton="1"/>
    <filterColumn colId="2" hiddenButton="1"/>
  </autoFilter>
  <tableColumns count="3">
    <tableColumn id="1" name="Program" totalsRowLabel="Total" dataDxfId="73" totalsRowDxfId="72"/>
    <tableColumn id="2" name="Estimated" totalsRowFunction="sum" dataDxfId="71" totalsRowDxfId="70"/>
    <tableColumn id="3" name="Actual" totalsRowFunction="count" dataDxfId="69" totalsRowDxfId="68"/>
  </tableColumns>
  <tableStyleInfo name="TableStyleLight1 2" showFirstColumn="1" showLastColumn="0" showRowStripes="1" showColumnStripes="0"/>
</table>
</file>

<file path=xl/tables/table5.xml><?xml version="1.0" encoding="utf-8"?>
<table xmlns="http://schemas.openxmlformats.org/spreadsheetml/2006/main" id="6" name="Table6" displayName="Table6" ref="B21:D25" totalsRowCount="1" headerRowDxfId="67" dataDxfId="66" totalsRowDxfId="65">
  <autoFilter ref="B21:D24">
    <filterColumn colId="0" hiddenButton="1"/>
    <filterColumn colId="1" hiddenButton="1"/>
    <filterColumn colId="2" hiddenButton="1"/>
  </autoFilter>
  <tableColumns count="3">
    <tableColumn id="1" name="Publicity" totalsRowLabel="Total" dataDxfId="64" totalsRowDxfId="63"/>
    <tableColumn id="2" name="Estimated" totalsRowFunction="sum" dataDxfId="62" totalsRowDxfId="61"/>
    <tableColumn id="3" name="Actual" totalsRowFunction="count" dataDxfId="60" totalsRowDxfId="59"/>
  </tableColumns>
  <tableStyleInfo name="TableStyleLight1 2" showFirstColumn="1" showLastColumn="0" showRowStripes="1" showColumnStripes="0"/>
</table>
</file>

<file path=xl/tables/table6.xml><?xml version="1.0" encoding="utf-8"?>
<table xmlns="http://schemas.openxmlformats.org/spreadsheetml/2006/main" id="7" name="Table7" displayName="Table7" ref="F21:H24" totalsRowCount="1" headerRowDxfId="58" dataDxfId="57" totalsRowDxfId="56">
  <autoFilter ref="F21:H23">
    <filterColumn colId="0" hiddenButton="1"/>
    <filterColumn colId="1" hiddenButton="1"/>
    <filterColumn colId="2" hiddenButton="1"/>
  </autoFilter>
  <tableColumns count="3">
    <tableColumn id="1" name="Prizes" totalsRowLabel="Total" dataDxfId="55" totalsRowDxfId="54"/>
    <tableColumn id="2" name="Estimated" totalsRowFunction="sum" dataDxfId="53" totalsRowDxfId="52"/>
    <tableColumn id="3" name="Actual" totalsRowFunction="count" dataDxfId="51" totalsRowDxfId="50"/>
  </tableColumns>
  <tableStyleInfo name="TableStyleLight1 2" showFirstColumn="1" showLastColumn="0" showRowStripes="1" showColumnStripes="0"/>
</table>
</file>

<file path=xl/tables/table7.xml><?xml version="1.0" encoding="utf-8"?>
<table xmlns="http://schemas.openxmlformats.org/spreadsheetml/2006/main" id="8" name="Table8" displayName="Table8" ref="B27:D32" totalsRowCount="1" headerRowDxfId="49" dataDxfId="48" totalsRowDxfId="47">
  <autoFilter ref="B27:D31">
    <filterColumn colId="0" hiddenButton="1"/>
    <filterColumn colId="1" hiddenButton="1"/>
    <filterColumn colId="2" hiddenButton="1"/>
  </autoFilter>
  <tableColumns count="3">
    <tableColumn id="1" name="Miscellaneous" totalsRowLabel="Total" dataDxfId="46" totalsRowDxfId="45"/>
    <tableColumn id="2" name="Estimated" totalsRowFunction="sum" dataDxfId="44" totalsRowDxfId="43"/>
    <tableColumn id="3" name="Actual" totalsRowFunction="count" dataDxfId="42" totalsRowDxfId="41"/>
  </tableColumns>
  <tableStyleInfo name="TableStyleLight1 2" showFirstColumn="1" showLastColumn="0" showRowStripes="1" showColumnStripes="0"/>
</table>
</file>

<file path=xl/tables/table8.xml><?xml version="1.0" encoding="utf-8"?>
<table xmlns="http://schemas.openxmlformats.org/spreadsheetml/2006/main" id="9" name="Table9" displayName="Table9" ref="B7:G11" totalsRowCount="1" headerRowDxfId="40" dataDxfId="39" totalsRowDxfId="38">
  <autoFilter ref="B7:G10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name="Estimated No." totalsRowLabel="Total" totalsRowDxfId="37"/>
    <tableColumn id="2" name="Actual No." dataDxfId="36" totalsRowDxfId="35"/>
    <tableColumn id="3" name="Type" dataDxfId="34" totalsRowDxfId="33"/>
    <tableColumn id="4" name="Price" dataDxfId="32" totalsRowDxfId="31"/>
    <tableColumn id="6" name="Estimated Income" totalsRowFunction="sum" dataDxfId="30" totalsRowDxfId="29">
      <calculatedColumnFormula>B8*E8</calculatedColumnFormula>
    </tableColumn>
    <tableColumn id="7" name="Actual Income" totalsRowFunction="sum" dataDxfId="28" totalsRowDxfId="27">
      <calculatedColumnFormula>C8*E8</calculatedColumnFormula>
    </tableColumn>
  </tableColumns>
  <tableStyleInfo name="TableStyleLight1 2" showFirstColumn="0" showLastColumn="0" showRowStripes="1" showColumnStripes="0"/>
</table>
</file>

<file path=xl/tables/table9.xml><?xml version="1.0" encoding="utf-8"?>
<table xmlns="http://schemas.openxmlformats.org/spreadsheetml/2006/main" id="10" name="Table10" displayName="Table10" ref="B14:G18" totalsRowCount="1" headerRowDxfId="26" dataDxfId="25" totalsRowDxfId="24">
  <autoFilter ref="B14:G17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name="Estimated No." totalsRowLabel="Total" dataDxfId="23" totalsRowDxfId="22"/>
    <tableColumn id="2" name="Actual No." dataDxfId="21" totalsRowDxfId="20"/>
    <tableColumn id="3" name="Type" dataDxfId="19" totalsRowDxfId="18"/>
    <tableColumn id="4" name="Price" dataDxfId="17" totalsRowDxfId="16"/>
    <tableColumn id="5" name="Estimated Income" totalsRowFunction="sum" dataDxfId="15" totalsRowDxfId="14">
      <calculatedColumnFormula>B15*E15</calculatedColumnFormula>
    </tableColumn>
    <tableColumn id="6" name="Actual Income" totalsRowFunction="sum" dataDxfId="13" totalsRowDxfId="12">
      <calculatedColumnFormula>C15*E15</calculatedColumnFormula>
    </tableColumn>
  </tableColumns>
  <tableStyleInfo name="TableStyleLight1 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Custom 13">
      <a:dk1>
        <a:srgbClr val="111111"/>
      </a:dk1>
      <a:lt1>
        <a:srgbClr val="FFFFFF"/>
      </a:lt1>
      <a:dk2>
        <a:srgbClr val="2D3047"/>
      </a:dk2>
      <a:lt2>
        <a:srgbClr val="FFFFFF"/>
      </a:lt2>
      <a:accent1>
        <a:srgbClr val="B50745"/>
      </a:accent1>
      <a:accent2>
        <a:srgbClr val="1C9AAA"/>
      </a:accent2>
      <a:accent3>
        <a:srgbClr val="E0C93A"/>
      </a:accent3>
      <a:accent4>
        <a:srgbClr val="B50745"/>
      </a:accent4>
      <a:accent5>
        <a:srgbClr val="1C9AAA"/>
      </a:accent5>
      <a:accent6>
        <a:srgbClr val="E0C93A"/>
      </a:accent6>
      <a:hlink>
        <a:srgbClr val="4CD0E2"/>
      </a:hlink>
      <a:folHlink>
        <a:srgbClr val="4CD0E2"/>
      </a:folHlink>
    </a:clrScheme>
    <a:fontScheme name="Custom 2">
      <a:majorFont>
        <a:latin typeface="Century Gothic"/>
        <a:ea typeface=""/>
        <a:cs typeface=""/>
      </a:majorFont>
      <a:minorFont>
        <a:latin typeface="Lucida San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9.xml"/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2.bin"/><Relationship Id="rId5" Type="http://schemas.openxmlformats.org/officeDocument/2006/relationships/table" Target="../tables/table11.xml"/><Relationship Id="rId4" Type="http://schemas.openxmlformats.org/officeDocument/2006/relationships/table" Target="../tables/table10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B1:H38"/>
  <sheetViews>
    <sheetView showGridLines="0" tabSelected="1" zoomScaleNormal="100" workbookViewId="0"/>
  </sheetViews>
  <sheetFormatPr defaultRowHeight="12.75" x14ac:dyDescent="0.2"/>
  <cols>
    <col min="1" max="1" width="5.28515625" style="1" customWidth="1"/>
    <col min="2" max="4" width="22.7109375" style="1" customWidth="1"/>
    <col min="5" max="5" width="3.42578125" style="1" customWidth="1"/>
    <col min="6" max="8" width="22.7109375" style="1" customWidth="1"/>
    <col min="9" max="9" width="5.28515625" style="1" customWidth="1"/>
    <col min="10" max="16384" width="9.140625" style="1"/>
  </cols>
  <sheetData>
    <row r="1" spans="2:8" ht="45.75" customHeight="1" x14ac:dyDescent="0.2">
      <c r="B1" s="82" t="s">
        <v>55</v>
      </c>
      <c r="C1" s="82"/>
      <c r="D1" s="82"/>
      <c r="E1" s="44"/>
      <c r="F1" s="44"/>
      <c r="G1" s="44"/>
      <c r="H1" s="45" t="s">
        <v>56</v>
      </c>
    </row>
    <row r="2" spans="2:8" ht="6.75" customHeight="1" x14ac:dyDescent="0.2">
      <c r="B2" s="34"/>
      <c r="C2" s="34"/>
      <c r="D2" s="34"/>
      <c r="E2" s="35"/>
      <c r="F2" s="35"/>
      <c r="G2" s="35"/>
      <c r="H2" s="36"/>
    </row>
    <row r="3" spans="2:8" s="21" customFormat="1" ht="15" customHeight="1" x14ac:dyDescent="0.2">
      <c r="B3" s="83" t="s">
        <v>57</v>
      </c>
      <c r="C3" s="32"/>
      <c r="D3" s="32"/>
      <c r="E3" s="32"/>
      <c r="F3" s="32"/>
      <c r="G3" s="33" t="s">
        <v>4</v>
      </c>
      <c r="H3" s="33" t="s">
        <v>5</v>
      </c>
    </row>
    <row r="4" spans="2:8" ht="24" customHeight="1" x14ac:dyDescent="0.2">
      <c r="B4" s="83"/>
      <c r="C4" s="30"/>
      <c r="D4" s="30"/>
      <c r="E4" s="30"/>
      <c r="F4" s="30"/>
      <c r="G4" s="31">
        <f>SUM(C11,C19,C25,C32,G11,G19,G24)</f>
        <v>882</v>
      </c>
      <c r="H4" s="31">
        <f>SUM(D11,D19,D25,D32,H11,H19,H24)</f>
        <v>302</v>
      </c>
    </row>
    <row r="5" spans="2:8" ht="15" customHeight="1" x14ac:dyDescent="0.2">
      <c r="B5" s="8"/>
      <c r="C5" s="11"/>
      <c r="D5" s="11"/>
      <c r="E5" s="7"/>
      <c r="F5" s="7"/>
      <c r="G5" s="7"/>
      <c r="H5" s="7"/>
    </row>
    <row r="6" spans="2:8" s="19" customFormat="1" ht="20.100000000000001" customHeight="1" x14ac:dyDescent="0.2">
      <c r="B6" s="37" t="s">
        <v>11</v>
      </c>
      <c r="C6" s="38" t="s">
        <v>4</v>
      </c>
      <c r="D6" s="38" t="s">
        <v>5</v>
      </c>
      <c r="E6" s="20"/>
      <c r="F6" s="39" t="s">
        <v>6</v>
      </c>
      <c r="G6" s="23" t="s">
        <v>4</v>
      </c>
      <c r="H6" s="23" t="s">
        <v>5</v>
      </c>
    </row>
    <row r="7" spans="2:8" ht="15.95" customHeight="1" x14ac:dyDescent="0.2">
      <c r="B7" s="24" t="s">
        <v>0</v>
      </c>
      <c r="C7" s="25">
        <v>500</v>
      </c>
      <c r="D7" s="26"/>
      <c r="E7" s="7"/>
      <c r="F7" s="9" t="s">
        <v>7</v>
      </c>
      <c r="G7" s="12"/>
      <c r="H7" s="13"/>
    </row>
    <row r="8" spans="2:8" ht="15.95" customHeight="1" x14ac:dyDescent="0.2">
      <c r="B8" s="24" t="s">
        <v>1</v>
      </c>
      <c r="C8" s="25"/>
      <c r="D8" s="26"/>
      <c r="E8" s="7"/>
      <c r="F8" s="9" t="s">
        <v>8</v>
      </c>
      <c r="G8" s="12">
        <v>20</v>
      </c>
      <c r="H8" s="13"/>
    </row>
    <row r="9" spans="2:8" ht="15.95" customHeight="1" x14ac:dyDescent="0.2">
      <c r="B9" s="24" t="s">
        <v>2</v>
      </c>
      <c r="C9" s="25"/>
      <c r="D9" s="26"/>
      <c r="E9" s="7"/>
      <c r="F9" s="9" t="s">
        <v>9</v>
      </c>
      <c r="G9" s="12"/>
      <c r="H9" s="13">
        <v>20</v>
      </c>
    </row>
    <row r="10" spans="2:8" ht="15.95" customHeight="1" x14ac:dyDescent="0.2">
      <c r="B10" s="24" t="s">
        <v>3</v>
      </c>
      <c r="C10" s="25"/>
      <c r="D10" s="26"/>
      <c r="E10" s="7"/>
      <c r="F10" s="9" t="s">
        <v>10</v>
      </c>
      <c r="G10" s="12"/>
      <c r="H10" s="13"/>
    </row>
    <row r="11" spans="2:8" ht="15.95" customHeight="1" x14ac:dyDescent="0.2">
      <c r="B11" s="27" t="s">
        <v>48</v>
      </c>
      <c r="C11" s="25">
        <f>SUBTOTAL(109,Table1[Estimated])</f>
        <v>500</v>
      </c>
      <c r="D11" s="26">
        <f>SUBTOTAL(103,Table1[Actual])</f>
        <v>0</v>
      </c>
      <c r="E11" s="7"/>
      <c r="F11" s="10" t="s">
        <v>48</v>
      </c>
      <c r="G11" s="12">
        <f>SUBTOTAL(109,Table3[Estimated])</f>
        <v>20</v>
      </c>
      <c r="H11" s="13">
        <f>SUBTOTAL(103,Table3[Actual])</f>
        <v>1</v>
      </c>
    </row>
    <row r="12" spans="2:8" ht="15" customHeight="1" x14ac:dyDescent="0.2">
      <c r="B12" s="8"/>
      <c r="C12" s="11"/>
      <c r="D12" s="11"/>
      <c r="E12" s="7"/>
      <c r="F12" s="7"/>
      <c r="G12" s="7"/>
      <c r="H12" s="7"/>
    </row>
    <row r="13" spans="2:8" ht="20.100000000000001" customHeight="1" x14ac:dyDescent="0.2">
      <c r="B13" s="40" t="s">
        <v>12</v>
      </c>
      <c r="C13" s="75" t="s">
        <v>4</v>
      </c>
      <c r="D13" s="75" t="s">
        <v>5</v>
      </c>
      <c r="E13" s="7"/>
      <c r="F13" s="40" t="s">
        <v>22</v>
      </c>
      <c r="G13" s="75" t="s">
        <v>4</v>
      </c>
      <c r="H13" s="75" t="s">
        <v>5</v>
      </c>
    </row>
    <row r="14" spans="2:8" ht="15.95" customHeight="1" x14ac:dyDescent="0.2">
      <c r="B14" s="40" t="s">
        <v>13</v>
      </c>
      <c r="C14" s="75">
        <v>200</v>
      </c>
      <c r="D14" s="75">
        <v>300</v>
      </c>
      <c r="E14" s="7"/>
      <c r="F14" s="40" t="s">
        <v>18</v>
      </c>
      <c r="G14" s="14"/>
      <c r="H14" s="15"/>
    </row>
    <row r="15" spans="2:8" ht="15.95" customHeight="1" x14ac:dyDescent="0.2">
      <c r="B15" s="40" t="s">
        <v>14</v>
      </c>
      <c r="C15" s="75"/>
      <c r="D15" s="75"/>
      <c r="E15" s="7"/>
      <c r="F15" s="40" t="s">
        <v>19</v>
      </c>
      <c r="G15" s="14">
        <v>30</v>
      </c>
      <c r="H15" s="15"/>
    </row>
    <row r="16" spans="2:8" ht="15.95" customHeight="1" x14ac:dyDescent="0.2">
      <c r="B16" s="40" t="s">
        <v>15</v>
      </c>
      <c r="C16" s="75"/>
      <c r="D16" s="75"/>
      <c r="E16" s="7"/>
      <c r="F16" s="40" t="s">
        <v>20</v>
      </c>
      <c r="G16" s="14"/>
      <c r="H16" s="15"/>
    </row>
    <row r="17" spans="2:8" ht="15.95" customHeight="1" x14ac:dyDescent="0.2">
      <c r="B17" s="40" t="s">
        <v>16</v>
      </c>
      <c r="C17" s="75"/>
      <c r="D17" s="75"/>
      <c r="E17" s="7"/>
      <c r="F17" s="40" t="s">
        <v>21</v>
      </c>
      <c r="G17" s="14"/>
      <c r="H17" s="15"/>
    </row>
    <row r="18" spans="2:8" ht="15.95" customHeight="1" x14ac:dyDescent="0.2">
      <c r="B18" s="40" t="s">
        <v>17</v>
      </c>
      <c r="C18" s="75"/>
      <c r="D18" s="75"/>
      <c r="E18" s="7"/>
      <c r="F18" s="40" t="s">
        <v>34</v>
      </c>
      <c r="G18" s="14"/>
      <c r="H18" s="15"/>
    </row>
    <row r="19" spans="2:8" ht="15.95" customHeight="1" x14ac:dyDescent="0.2">
      <c r="B19" s="41" t="s">
        <v>48</v>
      </c>
      <c r="C19" s="76">
        <f>SUBTOTAL(109,Table4[Estimated])</f>
        <v>200</v>
      </c>
      <c r="D19" s="76">
        <f>SUBTOTAL(109,Table4[Actual])</f>
        <v>300</v>
      </c>
      <c r="E19" s="7"/>
      <c r="F19" s="41" t="s">
        <v>48</v>
      </c>
      <c r="G19" s="17">
        <f>SUBTOTAL(109,Table5[Estimated])</f>
        <v>30</v>
      </c>
      <c r="H19" s="16">
        <f>SUBTOTAL(103,Table5[Actual])</f>
        <v>0</v>
      </c>
    </row>
    <row r="20" spans="2:8" ht="15" customHeight="1" x14ac:dyDescent="0.2">
      <c r="B20" s="42"/>
      <c r="C20" s="77"/>
      <c r="D20" s="77"/>
      <c r="E20" s="7"/>
      <c r="F20" s="42"/>
      <c r="G20" s="7"/>
      <c r="H20" s="7"/>
    </row>
    <row r="21" spans="2:8" ht="20.100000000000001" customHeight="1" x14ac:dyDescent="0.2">
      <c r="B21" s="40" t="s">
        <v>23</v>
      </c>
      <c r="C21" s="75" t="s">
        <v>4</v>
      </c>
      <c r="D21" s="75" t="s">
        <v>5</v>
      </c>
      <c r="E21" s="7"/>
      <c r="F21" s="40" t="s">
        <v>27</v>
      </c>
      <c r="G21" s="75" t="s">
        <v>4</v>
      </c>
      <c r="H21" s="75" t="s">
        <v>5</v>
      </c>
    </row>
    <row r="22" spans="2:8" ht="15.95" customHeight="1" x14ac:dyDescent="0.2">
      <c r="B22" s="40" t="s">
        <v>24</v>
      </c>
      <c r="C22" s="75"/>
      <c r="D22" s="78"/>
      <c r="E22" s="7"/>
      <c r="F22" s="40" t="s">
        <v>46</v>
      </c>
      <c r="G22" s="14"/>
      <c r="H22" s="15"/>
    </row>
    <row r="23" spans="2:8" ht="15.95" customHeight="1" x14ac:dyDescent="0.2">
      <c r="B23" s="40" t="s">
        <v>25</v>
      </c>
      <c r="C23" s="75">
        <v>20</v>
      </c>
      <c r="D23" s="78"/>
      <c r="E23" s="7"/>
      <c r="F23" s="40" t="s">
        <v>28</v>
      </c>
      <c r="G23" s="18">
        <v>100</v>
      </c>
      <c r="H23" s="15"/>
    </row>
    <row r="24" spans="2:8" ht="15.95" customHeight="1" x14ac:dyDescent="0.2">
      <c r="B24" s="40" t="s">
        <v>26</v>
      </c>
      <c r="C24" s="75"/>
      <c r="D24" s="78"/>
      <c r="E24" s="7"/>
      <c r="F24" s="41" t="s">
        <v>48</v>
      </c>
      <c r="G24" s="28">
        <f>SUBTOTAL(109,Table7[Estimated])</f>
        <v>100</v>
      </c>
      <c r="H24" s="29">
        <f>SUBTOTAL(103,Table7[Actual])</f>
        <v>0</v>
      </c>
    </row>
    <row r="25" spans="2:8" ht="15.95" customHeight="1" x14ac:dyDescent="0.2">
      <c r="B25" s="41" t="s">
        <v>48</v>
      </c>
      <c r="C25" s="76">
        <f>SUBTOTAL(109,Table6[Estimated])</f>
        <v>20</v>
      </c>
      <c r="D25" s="79">
        <f>SUBTOTAL(103,Table6[Actual])</f>
        <v>0</v>
      </c>
      <c r="E25" s="7"/>
      <c r="F25" s="7"/>
      <c r="G25" s="7"/>
      <c r="H25" s="7"/>
    </row>
    <row r="26" spans="2:8" ht="15" customHeight="1" x14ac:dyDescent="0.2">
      <c r="B26" s="42"/>
      <c r="C26" s="77"/>
      <c r="D26" s="77"/>
      <c r="E26" s="7"/>
      <c r="F26" s="7"/>
      <c r="G26" s="7"/>
      <c r="H26" s="7"/>
    </row>
    <row r="27" spans="2:8" ht="20.100000000000001" customHeight="1" x14ac:dyDescent="0.2">
      <c r="B27" s="40" t="s">
        <v>29</v>
      </c>
      <c r="C27" s="75" t="s">
        <v>4</v>
      </c>
      <c r="D27" s="75" t="s">
        <v>5</v>
      </c>
      <c r="E27" s="7"/>
      <c r="F27" s="7"/>
      <c r="G27" s="7"/>
      <c r="H27" s="7"/>
    </row>
    <row r="28" spans="2:8" ht="15.95" customHeight="1" x14ac:dyDescent="0.2">
      <c r="B28" s="40" t="s">
        <v>30</v>
      </c>
      <c r="C28" s="75"/>
      <c r="D28" s="78">
        <v>13</v>
      </c>
      <c r="E28" s="7"/>
      <c r="F28" s="7"/>
      <c r="G28" s="7"/>
      <c r="H28" s="7"/>
    </row>
    <row r="29" spans="2:8" ht="15.95" customHeight="1" x14ac:dyDescent="0.2">
      <c r="B29" s="40" t="s">
        <v>31</v>
      </c>
      <c r="C29" s="75">
        <v>12</v>
      </c>
      <c r="D29" s="78"/>
      <c r="E29" s="7"/>
      <c r="F29" s="7"/>
      <c r="G29" s="7"/>
      <c r="H29" s="7"/>
    </row>
    <row r="30" spans="2:8" ht="15.95" customHeight="1" x14ac:dyDescent="0.2">
      <c r="B30" s="40" t="s">
        <v>32</v>
      </c>
      <c r="C30" s="75"/>
      <c r="D30" s="78"/>
      <c r="E30" s="7"/>
      <c r="F30" s="7"/>
      <c r="G30" s="7"/>
      <c r="H30" s="7"/>
    </row>
    <row r="31" spans="2:8" s="3" customFormat="1" ht="15.95" customHeight="1" x14ac:dyDescent="0.2">
      <c r="B31" s="40" t="s">
        <v>33</v>
      </c>
      <c r="C31" s="75"/>
      <c r="D31" s="78"/>
      <c r="E31" s="6"/>
      <c r="F31" s="6"/>
      <c r="G31" s="6"/>
      <c r="H31" s="6"/>
    </row>
    <row r="32" spans="2:8" s="3" customFormat="1" ht="15.95" customHeight="1" x14ac:dyDescent="0.2">
      <c r="B32" s="43" t="s">
        <v>48</v>
      </c>
      <c r="C32" s="80">
        <f>SUBTOTAL(109,Table8[Estimated])</f>
        <v>12</v>
      </c>
      <c r="D32" s="81">
        <f>SUBTOTAL(103,Table8[Actual])</f>
        <v>1</v>
      </c>
    </row>
    <row r="33" s="3" customFormat="1" x14ac:dyDescent="0.2"/>
    <row r="34" s="3" customFormat="1" x14ac:dyDescent="0.2"/>
    <row r="35" s="3" customFormat="1" x14ac:dyDescent="0.2"/>
    <row r="36" s="3" customFormat="1" x14ac:dyDescent="0.2"/>
    <row r="37" s="3" customFormat="1" x14ac:dyDescent="0.2"/>
    <row r="38" s="3" customFormat="1" x14ac:dyDescent="0.2"/>
  </sheetData>
  <mergeCells count="2">
    <mergeCell ref="B1:D1"/>
    <mergeCell ref="B3:B4"/>
  </mergeCells>
  <phoneticPr fontId="1" type="noConversion"/>
  <printOptions horizontalCentered="1"/>
  <pageMargins left="0.75" right="0.75" top="1" bottom="1" header="0.5" footer="0.5"/>
  <pageSetup scale="85" fitToHeight="0" orientation="landscape" r:id="rId1"/>
  <headerFooter alignWithMargins="0"/>
  <tableParts count="7">
    <tablePart r:id="rId2"/>
    <tablePart r:id="rId3"/>
    <tablePart r:id="rId4"/>
    <tablePart r:id="rId5"/>
    <tablePart r:id="rId6"/>
    <tablePart r:id="rId7"/>
    <tablePart r:id="rId8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H38"/>
  <sheetViews>
    <sheetView showGridLines="0" zoomScaleNormal="100" zoomScaleSheetLayoutView="75" workbookViewId="0"/>
  </sheetViews>
  <sheetFormatPr defaultRowHeight="12.75" x14ac:dyDescent="0.2"/>
  <cols>
    <col min="1" max="1" width="5.28515625" style="1" customWidth="1"/>
    <col min="2" max="7" width="23.140625" style="1" customWidth="1"/>
    <col min="8" max="16384" width="9.140625" style="1"/>
  </cols>
  <sheetData>
    <row r="1" spans="2:8" ht="45.75" customHeight="1" x14ac:dyDescent="0.2">
      <c r="B1" s="82" t="s">
        <v>55</v>
      </c>
      <c r="C1" s="82"/>
      <c r="D1" s="82"/>
      <c r="E1" s="44"/>
      <c r="F1" s="44"/>
      <c r="G1" s="45" t="s">
        <v>58</v>
      </c>
    </row>
    <row r="2" spans="2:8" ht="6.75" customHeight="1" x14ac:dyDescent="0.2">
      <c r="B2" s="34"/>
      <c r="C2" s="34"/>
      <c r="D2" s="34"/>
      <c r="E2" s="35"/>
      <c r="F2" s="35"/>
      <c r="G2" s="35"/>
      <c r="H2" s="36"/>
    </row>
    <row r="3" spans="2:8" s="21" customFormat="1" ht="15" customHeight="1" x14ac:dyDescent="0.2">
      <c r="B3" s="83" t="s">
        <v>57</v>
      </c>
      <c r="C3" s="32"/>
      <c r="D3" s="32"/>
      <c r="E3" s="32"/>
      <c r="F3" s="33" t="s">
        <v>4</v>
      </c>
      <c r="G3" s="33" t="s">
        <v>5</v>
      </c>
    </row>
    <row r="4" spans="2:8" ht="24" customHeight="1" x14ac:dyDescent="0.2">
      <c r="B4" s="83"/>
      <c r="C4" s="30"/>
      <c r="D4" s="30"/>
      <c r="E4" s="30"/>
      <c r="F4" s="31">
        <f>SUM(C11,C19,C25,C32,G11,G19,G24)</f>
        <v>1831</v>
      </c>
      <c r="G4" s="31">
        <f>SUM(D11,D19,D25,D32,H11,H19,H24)</f>
        <v>0</v>
      </c>
    </row>
    <row r="5" spans="2:8" ht="15" customHeight="1" x14ac:dyDescent="0.2">
      <c r="B5" s="2"/>
      <c r="C5" s="2"/>
      <c r="D5" s="2"/>
      <c r="E5" s="2"/>
      <c r="F5" s="2"/>
      <c r="G5" s="2"/>
    </row>
    <row r="6" spans="2:8" ht="20.100000000000001" customHeight="1" x14ac:dyDescent="0.2">
      <c r="B6" s="47" t="s">
        <v>59</v>
      </c>
      <c r="C6" s="46"/>
      <c r="D6" s="46"/>
      <c r="E6" s="46"/>
      <c r="F6" s="46"/>
      <c r="G6" s="46"/>
    </row>
    <row r="7" spans="2:8" ht="20.100000000000001" customHeight="1" x14ac:dyDescent="0.2">
      <c r="B7" s="49" t="s">
        <v>50</v>
      </c>
      <c r="C7" s="49" t="s">
        <v>51</v>
      </c>
      <c r="D7" s="49" t="s">
        <v>49</v>
      </c>
      <c r="E7" s="49" t="s">
        <v>54</v>
      </c>
      <c r="F7" s="49" t="s">
        <v>52</v>
      </c>
      <c r="G7" s="49" t="s">
        <v>53</v>
      </c>
    </row>
    <row r="8" spans="2:8" ht="15.95" customHeight="1" x14ac:dyDescent="0.2">
      <c r="B8" s="49">
        <v>300</v>
      </c>
      <c r="C8" s="49">
        <v>278</v>
      </c>
      <c r="D8" s="49" t="s">
        <v>47</v>
      </c>
      <c r="E8" s="23">
        <v>5</v>
      </c>
      <c r="F8" s="23">
        <f>B8*E8</f>
        <v>1500</v>
      </c>
      <c r="G8" s="23">
        <f>C8*E8</f>
        <v>1390</v>
      </c>
    </row>
    <row r="9" spans="2:8" ht="15.95" customHeight="1" x14ac:dyDescent="0.2">
      <c r="B9" s="49">
        <v>197</v>
      </c>
      <c r="C9" s="49">
        <v>195</v>
      </c>
      <c r="D9" s="49" t="s">
        <v>37</v>
      </c>
      <c r="E9" s="23">
        <v>2</v>
      </c>
      <c r="F9" s="23">
        <f>B9*E9</f>
        <v>394</v>
      </c>
      <c r="G9" s="23">
        <f>C9*E9</f>
        <v>390</v>
      </c>
    </row>
    <row r="10" spans="2:8" ht="15.75" customHeight="1" x14ac:dyDescent="0.2">
      <c r="B10" s="49">
        <v>42</v>
      </c>
      <c r="C10" s="49">
        <v>51</v>
      </c>
      <c r="D10" s="49" t="s">
        <v>38</v>
      </c>
      <c r="E10" s="23">
        <v>1</v>
      </c>
      <c r="F10" s="23">
        <f>B10*E10</f>
        <v>42</v>
      </c>
      <c r="G10" s="23">
        <f>C10*E10</f>
        <v>51</v>
      </c>
    </row>
    <row r="11" spans="2:8" ht="15.95" customHeight="1" x14ac:dyDescent="0.2">
      <c r="B11" s="52" t="s">
        <v>48</v>
      </c>
      <c r="C11" s="52"/>
      <c r="D11" s="52"/>
      <c r="E11" s="52"/>
      <c r="F11" s="53">
        <f>SUBTOTAL(109,Table9[Estimated Income])</f>
        <v>1936</v>
      </c>
      <c r="G11" s="53">
        <f>SUBTOTAL(109,Table9[Actual Income])</f>
        <v>1831</v>
      </c>
    </row>
    <row r="12" spans="2:8" ht="15" customHeight="1" x14ac:dyDescent="0.2">
      <c r="B12" s="2"/>
      <c r="C12" s="2"/>
      <c r="D12" s="2"/>
      <c r="E12" s="2"/>
      <c r="F12" s="2"/>
      <c r="G12" s="2"/>
    </row>
    <row r="13" spans="2:8" ht="20.100000000000001" customHeight="1" x14ac:dyDescent="0.2">
      <c r="B13" s="47" t="s">
        <v>60</v>
      </c>
      <c r="C13" s="46"/>
      <c r="D13" s="46"/>
      <c r="E13" s="46"/>
      <c r="F13" s="46"/>
      <c r="G13" s="46"/>
    </row>
    <row r="14" spans="2:8" ht="20.100000000000001" customHeight="1" x14ac:dyDescent="0.2">
      <c r="B14" s="49" t="s">
        <v>50</v>
      </c>
      <c r="C14" s="49" t="s">
        <v>51</v>
      </c>
      <c r="D14" s="49" t="s">
        <v>49</v>
      </c>
      <c r="E14" s="49" t="s">
        <v>54</v>
      </c>
      <c r="F14" s="49" t="s">
        <v>52</v>
      </c>
      <c r="G14" s="49" t="s">
        <v>53</v>
      </c>
    </row>
    <row r="15" spans="2:8" ht="15.95" customHeight="1" x14ac:dyDescent="0.2">
      <c r="B15" s="49">
        <v>12</v>
      </c>
      <c r="C15" s="49"/>
      <c r="D15" s="49" t="s">
        <v>39</v>
      </c>
      <c r="E15" s="23"/>
      <c r="F15" s="23">
        <f>B15*E15</f>
        <v>0</v>
      </c>
      <c r="G15" s="23">
        <f>C15*E15</f>
        <v>0</v>
      </c>
    </row>
    <row r="16" spans="2:8" ht="15.95" customHeight="1" x14ac:dyDescent="0.2">
      <c r="B16" s="49"/>
      <c r="C16" s="49">
        <v>158</v>
      </c>
      <c r="D16" s="49" t="s">
        <v>40</v>
      </c>
      <c r="E16" s="23"/>
      <c r="F16" s="23">
        <f>B16*E16</f>
        <v>0</v>
      </c>
      <c r="G16" s="23">
        <f>C16*E16</f>
        <v>0</v>
      </c>
    </row>
    <row r="17" spans="1:7" ht="15.95" customHeight="1" x14ac:dyDescent="0.2">
      <c r="B17" s="49">
        <v>4</v>
      </c>
      <c r="C17" s="49"/>
      <c r="D17" s="49" t="s">
        <v>41</v>
      </c>
      <c r="E17" s="23"/>
      <c r="F17" s="23">
        <f>B17*E17</f>
        <v>0</v>
      </c>
      <c r="G17" s="23">
        <f>C17*E17</f>
        <v>0</v>
      </c>
    </row>
    <row r="18" spans="1:7" ht="15.95" customHeight="1" x14ac:dyDescent="0.2">
      <c r="B18" s="50" t="s">
        <v>48</v>
      </c>
      <c r="C18" s="50"/>
      <c r="D18" s="50"/>
      <c r="E18" s="50"/>
      <c r="F18" s="23">
        <f>SUBTOTAL(109,Table10[Estimated Income])</f>
        <v>0</v>
      </c>
      <c r="G18" s="23">
        <f>SUBTOTAL(109,Table10[Actual Income])</f>
        <v>0</v>
      </c>
    </row>
    <row r="19" spans="1:7" ht="15" customHeight="1" x14ac:dyDescent="0.2">
      <c r="B19" s="51"/>
      <c r="C19" s="51"/>
      <c r="D19" s="51"/>
      <c r="E19" s="51"/>
      <c r="F19" s="51"/>
      <c r="G19" s="51"/>
    </row>
    <row r="20" spans="1:7" ht="20.100000000000001" customHeight="1" x14ac:dyDescent="0.2">
      <c r="B20" s="47" t="s">
        <v>61</v>
      </c>
      <c r="C20" s="46"/>
      <c r="D20" s="46"/>
      <c r="E20" s="46"/>
      <c r="F20" s="46"/>
      <c r="G20" s="46"/>
    </row>
    <row r="21" spans="1:7" ht="20.100000000000001" customHeight="1" x14ac:dyDescent="0.2">
      <c r="B21" s="49" t="s">
        <v>50</v>
      </c>
      <c r="C21" s="49" t="s">
        <v>51</v>
      </c>
      <c r="D21" s="49" t="s">
        <v>49</v>
      </c>
      <c r="E21" s="49" t="s">
        <v>54</v>
      </c>
      <c r="F21" s="49" t="s">
        <v>52</v>
      </c>
      <c r="G21" s="49" t="s">
        <v>53</v>
      </c>
    </row>
    <row r="22" spans="1:7" ht="15.95" customHeight="1" x14ac:dyDescent="0.2">
      <c r="B22" s="54">
        <v>23</v>
      </c>
      <c r="C22" s="54"/>
      <c r="D22" s="48" t="s">
        <v>42</v>
      </c>
      <c r="E22" s="22"/>
      <c r="F22" s="22">
        <f>B22*E22</f>
        <v>0</v>
      </c>
      <c r="G22" s="22">
        <f>C22*E22</f>
        <v>0</v>
      </c>
    </row>
    <row r="23" spans="1:7" ht="15.95" customHeight="1" x14ac:dyDescent="0.2">
      <c r="B23" s="54">
        <v>354</v>
      </c>
      <c r="C23" s="54"/>
      <c r="D23" s="48" t="s">
        <v>43</v>
      </c>
      <c r="E23" s="22"/>
      <c r="F23" s="22">
        <f>B23*E23</f>
        <v>0</v>
      </c>
      <c r="G23" s="22">
        <f>C23*E23</f>
        <v>0</v>
      </c>
    </row>
    <row r="24" spans="1:7" ht="15.95" customHeight="1" x14ac:dyDescent="0.2">
      <c r="B24" s="54">
        <v>56</v>
      </c>
      <c r="C24" s="54"/>
      <c r="D24" s="48" t="s">
        <v>44</v>
      </c>
      <c r="E24" s="22"/>
      <c r="F24" s="22">
        <f>B24*E24</f>
        <v>0</v>
      </c>
      <c r="G24" s="22">
        <f>C24*E24</f>
        <v>0</v>
      </c>
    </row>
    <row r="25" spans="1:7" ht="15.95" customHeight="1" x14ac:dyDescent="0.2">
      <c r="B25" s="55" t="s">
        <v>48</v>
      </c>
      <c r="C25" s="55"/>
      <c r="D25" s="56"/>
      <c r="E25" s="55"/>
      <c r="F25" s="22">
        <f>SUBTOTAL(109,Table11[Estimated Income])</f>
        <v>0</v>
      </c>
      <c r="G25" s="22">
        <f>SUBTOTAL(109,Table11[Actual Income])</f>
        <v>0</v>
      </c>
    </row>
    <row r="26" spans="1:7" ht="15" customHeight="1" x14ac:dyDescent="0.2">
      <c r="B26" s="51"/>
      <c r="C26" s="51"/>
      <c r="D26" s="51"/>
      <c r="E26" s="51"/>
      <c r="F26" s="51"/>
      <c r="G26" s="51"/>
    </row>
    <row r="27" spans="1:7" ht="20.100000000000001" customHeight="1" x14ac:dyDescent="0.2">
      <c r="B27" s="47" t="s">
        <v>62</v>
      </c>
      <c r="C27" s="46"/>
      <c r="D27" s="46"/>
      <c r="E27" s="46"/>
      <c r="F27" s="46"/>
      <c r="G27" s="46"/>
    </row>
    <row r="28" spans="1:7" ht="20.100000000000001" customHeight="1" x14ac:dyDescent="0.2">
      <c r="B28" s="49" t="s">
        <v>50</v>
      </c>
      <c r="C28" s="49" t="s">
        <v>51</v>
      </c>
      <c r="D28" s="49" t="s">
        <v>49</v>
      </c>
      <c r="E28" s="49" t="s">
        <v>54</v>
      </c>
      <c r="F28" s="49" t="s">
        <v>52</v>
      </c>
      <c r="G28" s="49" t="s">
        <v>53</v>
      </c>
    </row>
    <row r="29" spans="1:7" ht="15.95" customHeight="1" x14ac:dyDescent="0.2">
      <c r="B29" s="54"/>
      <c r="C29" s="54"/>
      <c r="D29" s="48" t="s">
        <v>45</v>
      </c>
      <c r="E29" s="22"/>
      <c r="F29" s="22">
        <f>B29*E29</f>
        <v>0</v>
      </c>
      <c r="G29" s="22">
        <f>C29*E29</f>
        <v>0</v>
      </c>
    </row>
    <row r="30" spans="1:7" ht="15.95" customHeight="1" x14ac:dyDescent="0.2">
      <c r="B30" s="54">
        <v>123</v>
      </c>
      <c r="C30" s="54"/>
      <c r="D30" s="48" t="s">
        <v>45</v>
      </c>
      <c r="E30" s="22"/>
      <c r="F30" s="22">
        <f>B30*E30</f>
        <v>0</v>
      </c>
      <c r="G30" s="22">
        <f>C30*E30</f>
        <v>0</v>
      </c>
    </row>
    <row r="31" spans="1:7" ht="15.95" customHeight="1" x14ac:dyDescent="0.2">
      <c r="A31" s="3"/>
      <c r="B31" s="54"/>
      <c r="C31" s="54"/>
      <c r="D31" s="48" t="s">
        <v>45</v>
      </c>
      <c r="E31" s="22"/>
      <c r="F31" s="22">
        <f>B31*E31</f>
        <v>0</v>
      </c>
      <c r="G31" s="22">
        <f>C31*E31</f>
        <v>0</v>
      </c>
    </row>
    <row r="32" spans="1:7" ht="15.95" customHeight="1" x14ac:dyDescent="0.2">
      <c r="A32" s="3"/>
      <c r="B32" s="54">
        <v>13</v>
      </c>
      <c r="C32" s="54"/>
      <c r="D32" s="48" t="s">
        <v>45</v>
      </c>
      <c r="E32" s="22"/>
      <c r="F32" s="22">
        <f>B32*E32</f>
        <v>0</v>
      </c>
      <c r="G32" s="22">
        <f>C32*E32</f>
        <v>0</v>
      </c>
    </row>
    <row r="33" spans="1:7" ht="15.95" customHeight="1" x14ac:dyDescent="0.2">
      <c r="A33" s="3"/>
      <c r="B33" s="55" t="s">
        <v>48</v>
      </c>
      <c r="C33" s="55"/>
      <c r="D33" s="56"/>
      <c r="E33" s="55"/>
      <c r="F33" s="22">
        <f>SUBTOTAL(109,Table12[Estimated Income])</f>
        <v>0</v>
      </c>
      <c r="G33" s="22">
        <f>SUBTOTAL(109,Table12[Actual Income])</f>
        <v>0</v>
      </c>
    </row>
    <row r="34" spans="1:7" x14ac:dyDescent="0.2">
      <c r="A34" s="3"/>
    </row>
    <row r="35" spans="1:7" x14ac:dyDescent="0.2">
      <c r="A35" s="3"/>
    </row>
    <row r="36" spans="1:7" x14ac:dyDescent="0.2">
      <c r="A36" s="3"/>
    </row>
    <row r="37" spans="1:7" x14ac:dyDescent="0.2">
      <c r="A37" s="3"/>
    </row>
    <row r="38" spans="1:7" x14ac:dyDescent="0.2">
      <c r="A38" s="3"/>
    </row>
  </sheetData>
  <mergeCells count="2">
    <mergeCell ref="B3:B4"/>
    <mergeCell ref="B1:D1"/>
  </mergeCells>
  <phoneticPr fontId="1" type="noConversion"/>
  <printOptions horizontalCentered="1"/>
  <pageMargins left="0.75" right="0.75" top="1" bottom="1" header="0.5" footer="0.5"/>
  <pageSetup scale="79" fitToHeight="0" orientation="landscape" r:id="rId1"/>
  <headerFooter alignWithMargins="0"/>
  <tableParts count="4">
    <tablePart r:id="rId2"/>
    <tablePart r:id="rId3"/>
    <tablePart r:id="rId4"/>
    <tablePart r:id="rId5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  <pageSetUpPr fitToPage="1"/>
  </sheetPr>
  <dimension ref="A1:I38"/>
  <sheetViews>
    <sheetView showGridLines="0" zoomScaleNormal="100" workbookViewId="0"/>
  </sheetViews>
  <sheetFormatPr defaultRowHeight="12.75" x14ac:dyDescent="0.2"/>
  <cols>
    <col min="1" max="1" width="5.28515625" style="1" customWidth="1"/>
    <col min="2" max="7" width="23.140625" style="1" customWidth="1"/>
    <col min="8" max="9" width="5.28515625" style="1" customWidth="1"/>
    <col min="10" max="16384" width="9.140625" style="1"/>
  </cols>
  <sheetData>
    <row r="1" spans="2:7" ht="36.75" customHeight="1" x14ac:dyDescent="0.4">
      <c r="B1" s="84" t="s">
        <v>55</v>
      </c>
      <c r="C1" s="84"/>
      <c r="D1" s="84"/>
      <c r="E1" s="59"/>
      <c r="F1" s="59"/>
      <c r="G1" s="60" t="s">
        <v>63</v>
      </c>
    </row>
    <row r="2" spans="2:7" ht="21" customHeight="1" x14ac:dyDescent="0.2">
      <c r="B2" s="58"/>
      <c r="C2" s="58"/>
      <c r="D2" s="58"/>
      <c r="E2" s="58"/>
      <c r="F2" s="58"/>
      <c r="G2" s="57" t="s">
        <v>64</v>
      </c>
    </row>
    <row r="3" spans="2:7" ht="6.75" customHeight="1" x14ac:dyDescent="0.2">
      <c r="B3" s="34"/>
      <c r="C3" s="34"/>
      <c r="D3" s="34"/>
      <c r="E3" s="35"/>
      <c r="F3" s="35"/>
      <c r="G3" s="35"/>
    </row>
    <row r="4" spans="2:7" x14ac:dyDescent="0.2">
      <c r="B4" s="2"/>
      <c r="C4" s="2"/>
      <c r="D4" s="4"/>
    </row>
    <row r="5" spans="2:7" ht="20.100000000000001" customHeight="1" x14ac:dyDescent="0.2">
      <c r="B5" s="69"/>
      <c r="C5" s="62" t="s">
        <v>4</v>
      </c>
      <c r="D5" s="61" t="s">
        <v>5</v>
      </c>
    </row>
    <row r="6" spans="2:7" ht="15.95" customHeight="1" x14ac:dyDescent="0.2">
      <c r="B6" s="70" t="s">
        <v>35</v>
      </c>
      <c r="C6" s="63">
        <f>Income!F11</f>
        <v>1936</v>
      </c>
      <c r="D6" s="64">
        <f>Income!F4</f>
        <v>1831</v>
      </c>
    </row>
    <row r="7" spans="2:7" ht="15.95" customHeight="1" x14ac:dyDescent="0.2">
      <c r="B7" s="71" t="s">
        <v>36</v>
      </c>
      <c r="C7" s="65">
        <f>Expenses!G4</f>
        <v>882</v>
      </c>
      <c r="D7" s="66">
        <f>Expenses!H4</f>
        <v>302</v>
      </c>
    </row>
    <row r="8" spans="2:7" ht="15" x14ac:dyDescent="0.2">
      <c r="B8" s="5"/>
      <c r="C8" s="67"/>
      <c r="D8" s="68"/>
    </row>
    <row r="9" spans="2:7" ht="33" customHeight="1" x14ac:dyDescent="0.2">
      <c r="B9" s="74" t="s">
        <v>65</v>
      </c>
      <c r="C9" s="72">
        <f>C6-C7</f>
        <v>1054</v>
      </c>
      <c r="D9" s="73">
        <f>D6-D7</f>
        <v>1529</v>
      </c>
    </row>
    <row r="31" spans="1:9" x14ac:dyDescent="0.2">
      <c r="A31" s="3"/>
      <c r="H31" s="3"/>
      <c r="I31" s="3"/>
    </row>
    <row r="32" spans="1:9" x14ac:dyDescent="0.2">
      <c r="A32" s="3"/>
      <c r="H32" s="3"/>
      <c r="I32" s="3"/>
    </row>
    <row r="33" spans="1:9" x14ac:dyDescent="0.2">
      <c r="A33" s="3"/>
      <c r="H33" s="3"/>
      <c r="I33" s="3"/>
    </row>
    <row r="34" spans="1:9" x14ac:dyDescent="0.2">
      <c r="A34" s="3"/>
      <c r="H34" s="3"/>
      <c r="I34" s="3"/>
    </row>
    <row r="35" spans="1:9" x14ac:dyDescent="0.2">
      <c r="A35" s="3"/>
      <c r="H35" s="3"/>
      <c r="I35" s="3"/>
    </row>
    <row r="36" spans="1:9" x14ac:dyDescent="0.2">
      <c r="A36" s="3"/>
      <c r="H36" s="3"/>
      <c r="I36" s="3"/>
    </row>
    <row r="37" spans="1:9" x14ac:dyDescent="0.2">
      <c r="A37" s="3"/>
      <c r="H37" s="3"/>
      <c r="I37" s="3"/>
    </row>
    <row r="38" spans="1:9" x14ac:dyDescent="0.2">
      <c r="A38" s="3"/>
      <c r="H38" s="3"/>
      <c r="I38" s="3"/>
    </row>
  </sheetData>
  <mergeCells count="1">
    <mergeCell ref="B1:D1"/>
  </mergeCells>
  <phoneticPr fontId="1" type="noConversion"/>
  <printOptions horizontalCentered="1"/>
  <pageMargins left="0.75" right="0.75" top="1" bottom="1" header="0.5" footer="0.5"/>
  <pageSetup scale="8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Expenses</vt:lpstr>
      <vt:lpstr>Income</vt:lpstr>
      <vt:lpstr>Profit - Loss Summary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2017-12-27T06:30:46Z</dcterms:created>
  <dcterms:modified xsi:type="dcterms:W3CDTF">2017-12-27T06:31:08Z</dcterms:modified>
</cp:coreProperties>
</file>