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Qirat -JULY\Sales Plan\"/>
    </mc:Choice>
  </mc:AlternateContent>
  <xr:revisionPtr revIDLastSave="0" documentId="13_ncr:1_{D124C9E0-BB53-4685-B421-E5EF27E8537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KPI Tracker Dashboard" sheetId="1" r:id="rId1"/>
    <sheet name="KPI Tracker Dat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L10" i="2"/>
  <c r="G5" i="2"/>
  <c r="L5" i="2"/>
  <c r="G4" i="2"/>
  <c r="L4" i="2"/>
  <c r="G6" i="2"/>
  <c r="L6" i="2"/>
  <c r="G7" i="2"/>
  <c r="L7" i="2"/>
  <c r="G8" i="2"/>
  <c r="L8" i="2"/>
  <c r="G9" i="2"/>
  <c r="L9" i="2"/>
  <c r="G11" i="2"/>
  <c r="L11" i="2"/>
  <c r="G12" i="2"/>
  <c r="L12" i="2"/>
  <c r="G13" i="2"/>
  <c r="L13" i="2"/>
  <c r="L14" i="2"/>
  <c r="F14" i="2"/>
  <c r="K4" i="2"/>
  <c r="K5" i="2"/>
  <c r="K6" i="2"/>
  <c r="K7" i="2"/>
  <c r="K8" i="2"/>
  <c r="K9" i="2"/>
  <c r="K10" i="2"/>
  <c r="K11" i="2"/>
  <c r="K12" i="2"/>
  <c r="K13" i="2"/>
  <c r="K14" i="2"/>
  <c r="G14" i="2"/>
  <c r="D14" i="2"/>
  <c r="E4" i="2"/>
  <c r="E5" i="2"/>
  <c r="E6" i="2"/>
  <c r="E7" i="2"/>
  <c r="E8" i="2"/>
  <c r="E9" i="2"/>
  <c r="E10" i="2"/>
  <c r="E11" i="2"/>
  <c r="E12" i="2"/>
  <c r="E13" i="2"/>
  <c r="E14" i="2"/>
  <c r="H14" i="2"/>
  <c r="I14" i="2"/>
  <c r="J4" i="2"/>
  <c r="J5" i="2"/>
  <c r="J6" i="2"/>
  <c r="J7" i="2"/>
  <c r="J8" i="2"/>
  <c r="J9" i="2"/>
  <c r="J10" i="2"/>
  <c r="J11" i="2"/>
  <c r="J12" i="2"/>
  <c r="J13" i="2"/>
  <c r="J14" i="2"/>
  <c r="C14" i="2"/>
</calcChain>
</file>

<file path=xl/sharedStrings.xml><?xml version="1.0" encoding="utf-8"?>
<sst xmlns="http://schemas.openxmlformats.org/spreadsheetml/2006/main" count="33" uniqueCount="30">
  <si>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</si>
  <si>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</si>
  <si>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</si>
  <si>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</si>
  <si>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</si>
  <si>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</si>
  <si>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</si>
  <si>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</si>
  <si>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</si>
  <si>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</si>
  <si>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</si>
  <si>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</si>
  <si>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</si>
  <si>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</si>
  <si>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</si>
  <si>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</si>
  <si>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</si>
  <si>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</si>
  <si>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</si>
  <si>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</si>
  <si>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</si>
  <si>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</si>
  <si>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</si>
  <si>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</si>
  <si>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KPI DATA</t>
  </si>
  <si>
    <t>ADDITIONAL</t>
  </si>
  <si>
    <t>TOTAL</t>
  </si>
  <si>
    <t>DEBT</t>
  </si>
  <si>
    <t>EQUITY</t>
  </si>
  <si>
    <t>KPI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</si>
</sst>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b/>
      <sz val="12"/>
      <color indexed="9"/>
      <name val="Arial"/>
    </font>
    <font>
      <b/>
      <sz val="10"/>
      <color rgb="FF00B050"/>
      <name val="Arial"/>
    </font>
    <font>
      <b/>
      <sz val="10"/>
      <color rgb="FF009844"/>
      <name val="Arial"/>
    </font>
    <font>
      <b/>
      <sz val="10"/>
      <color theme="9" tint="-0.499984740745262"/>
      <name val="Arial"/>
    </font>
    <font>
      <b/>
      <sz val="10"/>
      <color theme="7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9" tint="-0.249977111117893"/>
      <name val="Times New Roman"/>
    </font>
    <font>
      <sz val="8"/>
      <name val="Verdana"/>
    </font>
    <font>
      <b/>
      <sz val="22"/>
      <color theme="9" tint="-0.249977111117893"/>
      <name val="Lato"/>
      <family val="2"/>
    </font>
    <font>
      <sz val="12"/>
      <color indexed="8"/>
      <name val="Lato"/>
      <family val="2"/>
    </font>
    <font>
      <sz val="12"/>
      <color theme="1"/>
      <name val="Lato"/>
      <family val="2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165" fontId="8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9" fontId="11" fillId="0" borderId="0" xfId="2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indent="1"/>
    </xf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165" fontId="5" fillId="0" borderId="1" xfId="0" applyNumberFormat="1" applyFont="1" applyBorder="1"/>
    <xf numFmtId="9" fontId="5" fillId="0" borderId="1" xfId="2" applyFont="1" applyBorder="1" applyAlignment="1">
      <alignment horizontal="center"/>
    </xf>
    <xf numFmtId="0" fontId="5" fillId="7" borderId="1" xfId="0" applyFont="1" applyFill="1" applyBorder="1" applyAlignment="1">
      <alignment horizontal="right" indent="1"/>
    </xf>
    <xf numFmtId="0" fontId="5" fillId="7" borderId="1" xfId="0" applyFont="1" applyFill="1" applyBorder="1"/>
    <xf numFmtId="165" fontId="5" fillId="8" borderId="1" xfId="1" applyNumberFormat="1" applyFont="1" applyFill="1" applyBorder="1" applyAlignment="1">
      <alignment horizontal="right"/>
    </xf>
    <xf numFmtId="165" fontId="5" fillId="17" borderId="1" xfId="0" applyNumberFormat="1" applyFont="1" applyFill="1" applyBorder="1"/>
    <xf numFmtId="165" fontId="5" fillId="14" borderId="1" xfId="1" applyNumberFormat="1" applyFont="1" applyFill="1" applyBorder="1" applyAlignment="1">
      <alignment horizontal="right"/>
    </xf>
    <xf numFmtId="9" fontId="5" fillId="10" borderId="1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165" fontId="5" fillId="9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indent="1"/>
    </xf>
    <xf numFmtId="0" fontId="4" fillId="18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indent="1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/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ED7C00"/>
      <color rgb="FF009844"/>
      <color rgb="FFD0E08D"/>
      <color rgb="FF79AE40"/>
      <color rgb="FFFFDCE4"/>
      <color rgb="FFD6A000"/>
      <color rgb="FF6A3AFF"/>
      <color rgb="FFEE57AD"/>
      <color rgb="FFFFC11D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 b="0">
                <a:latin typeface="Times New Roman" charset="0"/>
                <a:ea typeface="Times New Roman" charset="0"/>
                <a:cs typeface="Times New Roman" charset="0"/>
              </a:rPr>
              <a:t>–– DEBT TO EQUITY RATIO ––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Tracker Data'!$D$18</c:f>
              <c:strCache>
                <c:ptCount val="1"/>
                <c:pt idx="0">
                  <c:v>DEBT</c:v>
                </c:pt>
              </c:strCache>
            </c:strRef>
          </c:tx>
          <c:spPr>
            <a:gradFill flip="none"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Tracker Data'!$C$19:$C$28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'KPI Tracker Data'!$D$19:$D$28</c:f>
              <c:numCache>
                <c:formatCode>"$"#,##0</c:formatCode>
                <c:ptCount val="10"/>
                <c:pt idx="0">
                  <c:v>3613439</c:v>
                </c:pt>
                <c:pt idx="1">
                  <c:v>3508776</c:v>
                </c:pt>
                <c:pt idx="2">
                  <c:v>3719457</c:v>
                </c:pt>
                <c:pt idx="3">
                  <c:v>3310212</c:v>
                </c:pt>
                <c:pt idx="4">
                  <c:v>3945202</c:v>
                </c:pt>
                <c:pt idx="5">
                  <c:v>3938152</c:v>
                </c:pt>
                <c:pt idx="6">
                  <c:v>3733706</c:v>
                </c:pt>
                <c:pt idx="7">
                  <c:v>3526698</c:v>
                </c:pt>
                <c:pt idx="8">
                  <c:v>3632971</c:v>
                </c:pt>
                <c:pt idx="9">
                  <c:v>3206487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F-46F4-AF21-9A6F8D3B36EA}"/>
            </c:ext>
          </c:extLst>
        </c:ser>
        <c:ser>
          <c:idx val="1"/>
          <c:order val="1"/>
          <c:tx>
            <c:strRef>
              <c:f>'KPI Tracker Data'!$E$18</c:f>
              <c:strCache>
                <c:ptCount val="1"/>
                <c:pt idx="0">
                  <c:v>EQUITY</c:v>
                </c:pt>
              </c:strCache>
            </c:strRef>
          </c:tx>
          <c:spPr>
            <a:gradFill>
              <a:gsLst>
                <a:gs pos="77000">
                  <a:srgbClr val="0070C0"/>
                </a:gs>
                <a:gs pos="0">
                  <a:srgbClr val="002060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Tracker Data'!$C$19:$C$28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'KPI Tracker Data'!$E$19:$E$28</c:f>
              <c:numCache>
                <c:formatCode>"$"#,##0</c:formatCode>
                <c:ptCount val="10"/>
                <c:pt idx="0">
                  <c:v>3293202</c:v>
                </c:pt>
                <c:pt idx="1">
                  <c:v>3441854</c:v>
                </c:pt>
                <c:pt idx="2">
                  <c:v>3531844</c:v>
                </c:pt>
                <c:pt idx="3">
                  <c:v>3354051</c:v>
                </c:pt>
                <c:pt idx="4">
                  <c:v>3476155</c:v>
                </c:pt>
                <c:pt idx="5">
                  <c:v>3538468</c:v>
                </c:pt>
                <c:pt idx="6">
                  <c:v>3727037</c:v>
                </c:pt>
                <c:pt idx="7">
                  <c:v>3425405</c:v>
                </c:pt>
                <c:pt idx="8">
                  <c:v>3734041</c:v>
                </c:pt>
                <c:pt idx="9">
                  <c:v>3677074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9F-46F4-AF21-9A6F8D3B3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94848"/>
        <c:axId val="75696384"/>
      </c:barChart>
      <c:catAx>
        <c:axId val="75694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5696384"/>
        <c:crosses val="autoZero"/>
        <c:auto val="1"/>
        <c:lblAlgn val="ctr"/>
        <c:lblOffset val="100"/>
        <c:noMultiLvlLbl val="0"/>
      </c:catAx>
      <c:valAx>
        <c:axId val="75696384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5694848"/>
        <c:crosses val="autoZero"/>
        <c:crossBetween val="between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BUDGET ––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Tracker Data'!$C$3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Data'!$C$4:$C$13</c:f>
              <c:numCache>
                <c:formatCode>"$"#,##0</c:formatCode>
                <c:ptCount val="10"/>
                <c:pt idx="0">
                  <c:v>129868</c:v>
                </c:pt>
                <c:pt idx="1">
                  <c:v>237605</c:v>
                </c:pt>
                <c:pt idx="2">
                  <c:v>249420</c:v>
                </c:pt>
                <c:pt idx="3">
                  <c:v>226538</c:v>
                </c:pt>
                <c:pt idx="4">
                  <c:v>109478</c:v>
                </c:pt>
                <c:pt idx="5">
                  <c:v>129160</c:v>
                </c:pt>
                <c:pt idx="6">
                  <c:v>213785</c:v>
                </c:pt>
                <c:pt idx="7">
                  <c:v>128283</c:v>
                </c:pt>
                <c:pt idx="8">
                  <c:v>175438</c:v>
                </c:pt>
                <c:pt idx="9">
                  <c:v>253755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9-4EC6-9AB5-D27DA24A622C}"/>
            </c:ext>
          </c:extLst>
        </c:ser>
        <c:ser>
          <c:idx val="3"/>
          <c:order val="1"/>
          <c:tx>
            <c:strRef>
              <c:f>'KPI Tracker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Data'!$D$4:$D$13</c:f>
              <c:numCache>
                <c:formatCode>"$"#,##0</c:formatCode>
                <c:ptCount val="10"/>
                <c:pt idx="0">
                  <c:v>256513</c:v>
                </c:pt>
                <c:pt idx="1">
                  <c:v>85618</c:v>
                </c:pt>
                <c:pt idx="2">
                  <c:v>264259</c:v>
                </c:pt>
                <c:pt idx="3">
                  <c:v>293368</c:v>
                </c:pt>
                <c:pt idx="4">
                  <c:v>174003</c:v>
                </c:pt>
                <c:pt idx="5">
                  <c:v>249567</c:v>
                </c:pt>
                <c:pt idx="6">
                  <c:v>79255</c:v>
                </c:pt>
                <c:pt idx="7">
                  <c:v>122300</c:v>
                </c:pt>
                <c:pt idx="8">
                  <c:v>119943</c:v>
                </c:pt>
                <c:pt idx="9">
                  <c:v>255187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9-4EC6-9AB5-D27DA24A6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5742592"/>
        <c:axId val="75744384"/>
      </c:barChart>
      <c:catAx>
        <c:axId val="75742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5744384"/>
        <c:crosses val="autoZero"/>
        <c:auto val="1"/>
        <c:lblAlgn val="ctr"/>
        <c:lblOffset val="100"/>
        <c:noMultiLvlLbl val="0"/>
      </c:catAx>
      <c:valAx>
        <c:axId val="75744384"/>
        <c:scaling>
          <c:orientation val="minMax"/>
          <c:max val="3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574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REVENUE ––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'KPI Tracker Data'!$H$3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Data'!$H$4:$H$13</c:f>
              <c:numCache>
                <c:formatCode>"$"#,##0</c:formatCode>
                <c:ptCount val="10"/>
                <c:pt idx="0">
                  <c:v>1100916</c:v>
                </c:pt>
                <c:pt idx="1">
                  <c:v>215534</c:v>
                </c:pt>
                <c:pt idx="2">
                  <c:v>820719</c:v>
                </c:pt>
                <c:pt idx="3">
                  <c:v>620242</c:v>
                </c:pt>
                <c:pt idx="4">
                  <c:v>821177</c:v>
                </c:pt>
                <c:pt idx="5">
                  <c:v>901263</c:v>
                </c:pt>
                <c:pt idx="6">
                  <c:v>878528</c:v>
                </c:pt>
                <c:pt idx="7">
                  <c:v>838380</c:v>
                </c:pt>
                <c:pt idx="8">
                  <c:v>1073157</c:v>
                </c:pt>
                <c:pt idx="9">
                  <c:v>1141047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6-4844-A34B-676E016B1995}"/>
            </c:ext>
          </c:extLst>
        </c:ser>
        <c:ser>
          <c:idx val="1"/>
          <c:order val="1"/>
          <c:tx>
            <c:strRef>
              <c:f>'KPI Tracker Data'!$I$3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Data'!$I$4:$I$13</c:f>
              <c:numCache>
                <c:formatCode>"$"#,##0</c:formatCode>
                <c:ptCount val="10"/>
                <c:pt idx="0">
                  <c:v>1073357</c:v>
                </c:pt>
                <c:pt idx="1">
                  <c:v>878162</c:v>
                </c:pt>
                <c:pt idx="2">
                  <c:v>1193784</c:v>
                </c:pt>
                <c:pt idx="3">
                  <c:v>420345</c:v>
                </c:pt>
                <c:pt idx="4">
                  <c:v>1175811</c:v>
                </c:pt>
                <c:pt idx="5">
                  <c:v>1015766</c:v>
                </c:pt>
                <c:pt idx="6">
                  <c:v>733751</c:v>
                </c:pt>
                <c:pt idx="7">
                  <c:v>955983</c:v>
                </c:pt>
                <c:pt idx="8">
                  <c:v>924095</c:v>
                </c:pt>
                <c:pt idx="9">
                  <c:v>1061074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6-4844-A34B-676E016B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7247104"/>
        <c:axId val="87261184"/>
      </c:barChart>
      <c:catAx>
        <c:axId val="87247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87261184"/>
        <c:crosses val="autoZero"/>
        <c:auto val="1"/>
        <c:lblAlgn val="ctr"/>
        <c:lblOffset val="100"/>
        <c:noMultiLvlLbl val="0"/>
      </c:catAx>
      <c:valAx>
        <c:axId val="87261184"/>
        <c:scaling>
          <c:orientation val="minMax"/>
          <c:max val="12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8724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BUDGET TOTAL ––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Tracker Data'!$C$3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Data'!$C$14</c:f>
              <c:numCache>
                <c:formatCode>"$"#,##0</c:formatCode>
                <c:ptCount val="1"/>
                <c:pt idx="0">
                  <c:v>1853330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2-4777-9969-C8A5E409239B}"/>
            </c:ext>
          </c:extLst>
        </c:ser>
        <c:ser>
          <c:idx val="3"/>
          <c:order val="1"/>
          <c:tx>
            <c:strRef>
              <c:f>'KPI Tracker Data'!$D$3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Data'!$D$14</c:f>
              <c:numCache>
                <c:formatCode>"$"#,##0</c:formatCode>
                <c:ptCount val="1"/>
                <c:pt idx="0">
                  <c:v>1900013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2-4777-9969-C8A5E4092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87323776"/>
        <c:axId val="87325312"/>
      </c:barChart>
      <c:catAx>
        <c:axId val="8732377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one"/>
        <c:crossAx val="87325312"/>
        <c:crosses val="autoZero"/>
        <c:auto val="1"/>
        <c:lblAlgn val="ctr"/>
        <c:lblOffset val="100"/>
        <c:noMultiLvlLbl val="0"/>
      </c:catAx>
      <c:valAx>
        <c:axId val="87325312"/>
        <c:scaling>
          <c:orientation val="minMax"/>
          <c:max val="2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87323776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REVENUE</a:t>
            </a:r>
            <a:r>
              <a:rPr lang="en-US" sz="1800" baseline="0">
                <a:latin typeface="Times New Roman" charset="0"/>
                <a:ea typeface="Times New Roman" charset="0"/>
                <a:cs typeface="Times New Roman" charset="0"/>
              </a:rPr>
              <a:t> </a:t>
            </a: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TOTAL ––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Tracker Data'!$H$3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chemeClr val="accent6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5-424B-A03E-3A1C262C76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Tracker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Tracker Data'!$H$14</c:f>
              <c:numCache>
                <c:formatCode>"$"#,##0</c:formatCode>
                <c:ptCount val="1"/>
                <c:pt idx="0">
                  <c:v>8410963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5-424B-A03E-3A1C262C761B}"/>
            </c:ext>
          </c:extLst>
        </c:ser>
        <c:ser>
          <c:idx val="3"/>
          <c:order val="1"/>
          <c:tx>
            <c:strRef>
              <c:f>'KPI Tracker Data'!$I$3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Tracker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Tracker Data'!$I$14</c:f>
              <c:numCache>
                <c:formatCode>"$"#,##0</c:formatCode>
                <c:ptCount val="1"/>
                <c:pt idx="0">
                  <c:v>9432128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5-424B-A03E-3A1C262C7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87371776"/>
        <c:axId val="87373312"/>
      </c:barChart>
      <c:catAx>
        <c:axId val="8737177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one"/>
        <c:crossAx val="87373312"/>
        <c:crosses val="autoZero"/>
        <c:auto val="1"/>
        <c:lblAlgn val="ctr"/>
        <c:lblOffset val="100"/>
        <c:noMultiLvlLbl val="0"/>
      </c:catAx>
      <c:valAx>
        <c:axId val="87373312"/>
        <c:scaling>
          <c:orientation val="minMax"/>
          <c:max val="10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87371776"/>
        <c:crosses val="autoZero"/>
        <c:crossBetween val="between"/>
        <c:majorUnit val="1000000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 b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charset="0"/>
                <a:ea typeface="Times New Roman" charset="0"/>
                <a:cs typeface="Times New Roman" charset="0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19444444444401"/>
          <c:y val="3.14985236220472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'KPI Tracker Data'!$K$3</c:f>
              <c:strCache>
                <c:ptCount val="1"/>
                <c:pt idx="0">
                  <c:v>GROSS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Data'!$K$4:$K$13</c:f>
              <c:numCache>
                <c:formatCode>0%</c:formatCode>
                <c:ptCount val="10"/>
                <c:pt idx="0">
                  <c:v>0.76101800239808381</c:v>
                </c:pt>
                <c:pt idx="1">
                  <c:v>0.90250318278404218</c:v>
                </c:pt>
                <c:pt idx="2">
                  <c:v>0.77863750896309547</c:v>
                </c:pt>
                <c:pt idx="3">
                  <c:v>0.30207805493106854</c:v>
                </c:pt>
                <c:pt idx="4">
                  <c:v>0.85201448191928808</c:v>
                </c:pt>
                <c:pt idx="5">
                  <c:v>0.75430660211111611</c:v>
                </c:pt>
                <c:pt idx="6">
                  <c:v>0.89198651858736822</c:v>
                </c:pt>
                <c:pt idx="7">
                  <c:v>0.87206885478089047</c:v>
                </c:pt>
                <c:pt idx="8">
                  <c:v>0.87020490317553933</c:v>
                </c:pt>
                <c:pt idx="9">
                  <c:v>0.75950122234641504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5-493F-8B7A-6BB58D635F05}"/>
            </c:ext>
          </c:extLst>
        </c:ser>
        <c:ser>
          <c:idx val="1"/>
          <c:order val="1"/>
          <c:tx>
            <c:strRef>
              <c:f>'KPI Tracker Data'!$L$3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'KPI Tracker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Tracker Data'!$L$4:$L$13</c:f>
              <c:numCache>
                <c:formatCode>0%</c:formatCode>
                <c:ptCount val="10"/>
                <c:pt idx="0">
                  <c:v>0.73839458819386283</c:v>
                </c:pt>
                <c:pt idx="1">
                  <c:v>0.89043479449122143</c:v>
                </c:pt>
                <c:pt idx="2">
                  <c:v>0.76981933080021181</c:v>
                </c:pt>
                <c:pt idx="3">
                  <c:v>0.25308972391725842</c:v>
                </c:pt>
                <c:pt idx="4">
                  <c:v>0.83467155860933429</c:v>
                </c:pt>
                <c:pt idx="5">
                  <c:v>0.74004150562235793</c:v>
                </c:pt>
                <c:pt idx="6">
                  <c:v>0.87075043168595345</c:v>
                </c:pt>
                <c:pt idx="7">
                  <c:v>0.84946803447341634</c:v>
                </c:pt>
                <c:pt idx="8">
                  <c:v>0.84784031944767579</c:v>
                </c:pt>
                <c:pt idx="9">
                  <c:v>0.7478648991493525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5-493F-8B7A-6BB58D635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24000"/>
        <c:axId val="87180032"/>
      </c:lineChart>
      <c:catAx>
        <c:axId val="8742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87180032"/>
        <c:crosses val="autoZero"/>
        <c:auto val="1"/>
        <c:lblAlgn val="ctr"/>
        <c:lblOffset val="100"/>
        <c:noMultiLvlLbl val="0"/>
      </c:catAx>
      <c:valAx>
        <c:axId val="87180032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2400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152400</xdr:rowOff>
    </xdr:from>
    <xdr:to>
      <xdr:col>21</xdr:col>
      <xdr:colOff>508000</xdr:colOff>
      <xdr:row>78</xdr:row>
      <xdr:rowOff>200152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215900</xdr:colOff>
      <xdr:row>23</xdr:row>
      <xdr:rowOff>12700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711200</xdr:colOff>
      <xdr:row>1</xdr:row>
      <xdr:rowOff>0</xdr:rowOff>
    </xdr:from>
    <xdr:to>
      <xdr:col>21</xdr:col>
      <xdr:colOff>500380</xdr:colOff>
      <xdr:row>23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215900</xdr:colOff>
      <xdr:row>34</xdr:row>
      <xdr:rowOff>25400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711200</xdr:colOff>
      <xdr:row>23</xdr:row>
      <xdr:rowOff>12700</xdr:rowOff>
    </xdr:from>
    <xdr:to>
      <xdr:col>21</xdr:col>
      <xdr:colOff>500380</xdr:colOff>
      <xdr:row>34</xdr:row>
      <xdr:rowOff>38100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127000</xdr:rowOff>
    </xdr:from>
    <xdr:to>
      <xdr:col>21</xdr:col>
      <xdr:colOff>508000</xdr:colOff>
      <xdr:row>54</xdr:row>
      <xdr:rowOff>127000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457201</xdr:colOff>
      <xdr:row>88</xdr:row>
      <xdr:rowOff>135466</xdr:rowOff>
    </xdr:from>
    <xdr:to>
      <xdr:col>20</xdr:col>
      <xdr:colOff>601134</xdr:colOff>
      <xdr:row>140</xdr:row>
      <xdr:rowOff>145473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934" y="16747066"/>
          <a:ext cx="16332200" cy="88815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88"/>
  <sheetViews>
    <sheetView showGridLines="0" tabSelected="1" zoomScale="55" zoomScaleNormal="55" zoomScalePageLayoutView="75" workbookViewId="0">
      <selection activeCell="X72" sqref="X72"/>
    </sheetView>
  </sheetViews>
  <sheetFormatPr defaultColWidth="11" defaultRowHeight="15" x14ac:dyDescent="0.2"/>
  <cols>
    <col min="1" max="2" width="11" style="39"/>
    <col min="3" max="7" width="12" style="39" customWidth="1"/>
    <col min="8" max="16384" width="11" style="39"/>
  </cols>
  <sheetData>
    <row r="1" spans="1:11" ht="32.1" customHeight="1" x14ac:dyDescent="0.2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80" s="39" customFormat="1" x14ac:dyDescent="0.2"/>
    <row r="81" spans="1:22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</sheetData>
  <mergeCells count="2">
    <mergeCell ref="A1:I1"/>
    <mergeCell ref="A81:V87"/>
  </mergeCells>
  <phoneticPr fontId="15" type="noConversion"/>
  <pageMargins left="0.7" right="0.7" top="0.75" bottom="0.75" header="0.3" footer="0.3"/>
  <pageSetup orientation="portrait" horizontalDpi="4294967292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0"/>
  <sheetViews>
    <sheetView showGridLines="0" workbookViewId="0">
      <selection sqref="A1:J1"/>
    </sheetView>
  </sheetViews>
  <sheetFormatPr defaultColWidth="11" defaultRowHeight="15.75" x14ac:dyDescent="0.25"/>
  <cols>
    <col min="1" max="1" width="6.125" customWidth="1"/>
    <col min="2" max="2" width="26.625" customWidth="1"/>
    <col min="3" max="12" width="12" customWidth="1"/>
  </cols>
  <sheetData>
    <row r="1" spans="1:14" ht="32.1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</row>
    <row r="2" spans="1:14" ht="41.1" customHeight="1" x14ac:dyDescent="0.25">
      <c r="A2" s="35" t="s">
        <v>4</v>
      </c>
      <c r="B2" s="35"/>
      <c r="C2" s="33" t="s">
        <v>0</v>
      </c>
      <c r="D2" s="33"/>
      <c r="E2" s="33"/>
      <c r="F2" s="33" t="s">
        <v>20</v>
      </c>
      <c r="G2" s="33"/>
      <c r="H2" s="36" t="s">
        <v>17</v>
      </c>
      <c r="I2" s="36"/>
      <c r="J2" s="36"/>
      <c r="K2" s="32" t="s">
        <v>21</v>
      </c>
      <c r="L2" s="32"/>
    </row>
    <row r="3" spans="1:14" ht="23.1" customHeight="1" x14ac:dyDescent="0.25">
      <c r="A3" s="9" t="s">
        <v>5</v>
      </c>
      <c r="B3" s="10" t="s">
        <v>6</v>
      </c>
      <c r="C3" s="11" t="s">
        <v>18</v>
      </c>
      <c r="D3" s="11" t="s">
        <v>1</v>
      </c>
      <c r="E3" s="11" t="s">
        <v>2</v>
      </c>
      <c r="F3" s="12" t="s">
        <v>25</v>
      </c>
      <c r="G3" s="12" t="s">
        <v>26</v>
      </c>
      <c r="H3" s="13" t="s">
        <v>18</v>
      </c>
      <c r="I3" s="13" t="s">
        <v>1</v>
      </c>
      <c r="J3" s="13" t="s">
        <v>2</v>
      </c>
      <c r="K3" s="14" t="s">
        <v>23</v>
      </c>
      <c r="L3" s="14" t="s">
        <v>22</v>
      </c>
    </row>
    <row r="4" spans="1:14" x14ac:dyDescent="0.25">
      <c r="A4" s="15">
        <v>1</v>
      </c>
      <c r="B4" s="16" t="s">
        <v>7</v>
      </c>
      <c r="C4" s="17">
        <v>129868</v>
      </c>
      <c r="D4" s="17">
        <v>256513</v>
      </c>
      <c r="E4" s="17">
        <f>(C4-D4)</f>
        <v>-126645</v>
      </c>
      <c r="F4" s="18">
        <v>24283</v>
      </c>
      <c r="G4" s="18">
        <f>F4+D4</f>
        <v>280796</v>
      </c>
      <c r="H4" s="17">
        <v>1100916</v>
      </c>
      <c r="I4" s="17">
        <v>1073357</v>
      </c>
      <c r="J4" s="17">
        <f>I4-H4</f>
        <v>-27559</v>
      </c>
      <c r="K4" s="19">
        <f>(I4-D4)/I4</f>
        <v>0.76101800239808381</v>
      </c>
      <c r="L4" s="19">
        <f>(I4-G4)/I4</f>
        <v>0.73839458819386283</v>
      </c>
    </row>
    <row r="5" spans="1:14" x14ac:dyDescent="0.25">
      <c r="A5" s="20">
        <v>2</v>
      </c>
      <c r="B5" s="21" t="s">
        <v>8</v>
      </c>
      <c r="C5" s="22">
        <v>237605</v>
      </c>
      <c r="D5" s="22">
        <v>85618</v>
      </c>
      <c r="E5" s="22">
        <f t="shared" ref="E5:E13" si="0">(C5-D5)</f>
        <v>151987</v>
      </c>
      <c r="F5" s="23">
        <v>10598</v>
      </c>
      <c r="G5" s="23">
        <f t="shared" ref="G5:G13" si="1">F5+D5</f>
        <v>96216</v>
      </c>
      <c r="H5" s="24">
        <v>215534</v>
      </c>
      <c r="I5" s="24">
        <v>878162</v>
      </c>
      <c r="J5" s="24">
        <f t="shared" ref="J5:J13" si="2">I5-H5</f>
        <v>662628</v>
      </c>
      <c r="K5" s="25">
        <f t="shared" ref="K5:K13" si="3">(I5-D5)/I5</f>
        <v>0.90250318278404218</v>
      </c>
      <c r="L5" s="25">
        <f t="shared" ref="L5:L13" si="4">(I5-G5)/I5</f>
        <v>0.89043479449122143</v>
      </c>
    </row>
    <row r="6" spans="1:14" x14ac:dyDescent="0.25">
      <c r="A6" s="15">
        <v>3</v>
      </c>
      <c r="B6" s="16" t="s">
        <v>9</v>
      </c>
      <c r="C6" s="17">
        <v>249420</v>
      </c>
      <c r="D6" s="17">
        <v>264259</v>
      </c>
      <c r="E6" s="17">
        <f t="shared" si="0"/>
        <v>-14839</v>
      </c>
      <c r="F6" s="18">
        <v>10527</v>
      </c>
      <c r="G6" s="18">
        <f t="shared" si="1"/>
        <v>274786</v>
      </c>
      <c r="H6" s="17">
        <v>820719</v>
      </c>
      <c r="I6" s="17">
        <v>1193784</v>
      </c>
      <c r="J6" s="17">
        <f t="shared" si="2"/>
        <v>373065</v>
      </c>
      <c r="K6" s="19">
        <f t="shared" si="3"/>
        <v>0.77863750896309547</v>
      </c>
      <c r="L6" s="19">
        <f t="shared" si="4"/>
        <v>0.76981933080021181</v>
      </c>
    </row>
    <row r="7" spans="1:14" x14ac:dyDescent="0.25">
      <c r="A7" s="20">
        <v>4</v>
      </c>
      <c r="B7" s="21" t="s">
        <v>11</v>
      </c>
      <c r="C7" s="22">
        <v>226538</v>
      </c>
      <c r="D7" s="22">
        <v>293368</v>
      </c>
      <c r="E7" s="22">
        <f t="shared" si="0"/>
        <v>-66830</v>
      </c>
      <c r="F7" s="23">
        <v>20592</v>
      </c>
      <c r="G7" s="23">
        <f t="shared" si="1"/>
        <v>313960</v>
      </c>
      <c r="H7" s="24">
        <v>620242</v>
      </c>
      <c r="I7" s="24">
        <v>420345</v>
      </c>
      <c r="J7" s="24">
        <f t="shared" si="2"/>
        <v>-199897</v>
      </c>
      <c r="K7" s="25">
        <f t="shared" si="3"/>
        <v>0.30207805493106854</v>
      </c>
      <c r="L7" s="25">
        <f t="shared" si="4"/>
        <v>0.25308972391725842</v>
      </c>
    </row>
    <row r="8" spans="1:14" x14ac:dyDescent="0.25">
      <c r="A8" s="15">
        <v>5</v>
      </c>
      <c r="B8" s="16" t="s">
        <v>10</v>
      </c>
      <c r="C8" s="17">
        <v>109478</v>
      </c>
      <c r="D8" s="17">
        <v>174003</v>
      </c>
      <c r="E8" s="17">
        <f t="shared" si="0"/>
        <v>-64525</v>
      </c>
      <c r="F8" s="18">
        <v>20392</v>
      </c>
      <c r="G8" s="18">
        <f t="shared" si="1"/>
        <v>194395</v>
      </c>
      <c r="H8" s="17">
        <v>821177</v>
      </c>
      <c r="I8" s="17">
        <v>1175811</v>
      </c>
      <c r="J8" s="17">
        <f t="shared" si="2"/>
        <v>354634</v>
      </c>
      <c r="K8" s="19">
        <f t="shared" si="3"/>
        <v>0.85201448191928808</v>
      </c>
      <c r="L8" s="19">
        <f t="shared" si="4"/>
        <v>0.83467155860933429</v>
      </c>
    </row>
    <row r="9" spans="1:14" x14ac:dyDescent="0.25">
      <c r="A9" s="20">
        <v>6</v>
      </c>
      <c r="B9" s="21" t="s">
        <v>12</v>
      </c>
      <c r="C9" s="22">
        <v>129160</v>
      </c>
      <c r="D9" s="22">
        <v>249567</v>
      </c>
      <c r="E9" s="22">
        <f t="shared" si="0"/>
        <v>-120407</v>
      </c>
      <c r="F9" s="23">
        <v>14490</v>
      </c>
      <c r="G9" s="23">
        <f t="shared" si="1"/>
        <v>264057</v>
      </c>
      <c r="H9" s="24">
        <v>901263</v>
      </c>
      <c r="I9" s="24">
        <v>1015766</v>
      </c>
      <c r="J9" s="24">
        <f t="shared" si="2"/>
        <v>114503</v>
      </c>
      <c r="K9" s="25">
        <f t="shared" si="3"/>
        <v>0.75430660211111611</v>
      </c>
      <c r="L9" s="25">
        <f t="shared" si="4"/>
        <v>0.74004150562235793</v>
      </c>
    </row>
    <row r="10" spans="1:14" x14ac:dyDescent="0.25">
      <c r="A10" s="15">
        <v>7</v>
      </c>
      <c r="B10" s="16" t="s">
        <v>13</v>
      </c>
      <c r="C10" s="17">
        <v>213785</v>
      </c>
      <c r="D10" s="17">
        <v>79255</v>
      </c>
      <c r="E10" s="17">
        <f t="shared" si="0"/>
        <v>134530</v>
      </c>
      <c r="F10" s="18">
        <v>15582</v>
      </c>
      <c r="G10" s="18">
        <f t="shared" si="1"/>
        <v>94837</v>
      </c>
      <c r="H10" s="17">
        <v>878528</v>
      </c>
      <c r="I10" s="17">
        <v>733751</v>
      </c>
      <c r="J10" s="17">
        <f t="shared" si="2"/>
        <v>-144777</v>
      </c>
      <c r="K10" s="19">
        <f t="shared" si="3"/>
        <v>0.89198651858736822</v>
      </c>
      <c r="L10" s="19">
        <f t="shared" si="4"/>
        <v>0.87075043168595345</v>
      </c>
    </row>
    <row r="11" spans="1:14" x14ac:dyDescent="0.25">
      <c r="A11" s="20">
        <v>8</v>
      </c>
      <c r="B11" s="21" t="s">
        <v>14</v>
      </c>
      <c r="C11" s="22">
        <v>128283</v>
      </c>
      <c r="D11" s="22">
        <v>122300</v>
      </c>
      <c r="E11" s="22">
        <f t="shared" si="0"/>
        <v>5983</v>
      </c>
      <c r="F11" s="23">
        <v>21606</v>
      </c>
      <c r="G11" s="23">
        <f t="shared" si="1"/>
        <v>143906</v>
      </c>
      <c r="H11" s="24">
        <v>838380</v>
      </c>
      <c r="I11" s="24">
        <v>955983</v>
      </c>
      <c r="J11" s="24">
        <f t="shared" si="2"/>
        <v>117603</v>
      </c>
      <c r="K11" s="25">
        <f t="shared" si="3"/>
        <v>0.87206885478089047</v>
      </c>
      <c r="L11" s="25">
        <f t="shared" si="4"/>
        <v>0.84946803447341634</v>
      </c>
    </row>
    <row r="12" spans="1:14" x14ac:dyDescent="0.25">
      <c r="A12" s="15">
        <v>9</v>
      </c>
      <c r="B12" s="16" t="s">
        <v>15</v>
      </c>
      <c r="C12" s="17">
        <v>175438</v>
      </c>
      <c r="D12" s="17">
        <v>119943</v>
      </c>
      <c r="E12" s="17">
        <f t="shared" si="0"/>
        <v>55495</v>
      </c>
      <c r="F12" s="18">
        <v>20667</v>
      </c>
      <c r="G12" s="18">
        <f t="shared" si="1"/>
        <v>140610</v>
      </c>
      <c r="H12" s="17">
        <v>1073157</v>
      </c>
      <c r="I12" s="17">
        <v>924095</v>
      </c>
      <c r="J12" s="17">
        <f t="shared" si="2"/>
        <v>-149062</v>
      </c>
      <c r="K12" s="19">
        <f t="shared" si="3"/>
        <v>0.87020490317553933</v>
      </c>
      <c r="L12" s="19">
        <f t="shared" si="4"/>
        <v>0.84784031944767579</v>
      </c>
    </row>
    <row r="13" spans="1:14" x14ac:dyDescent="0.25">
      <c r="A13" s="20">
        <v>10</v>
      </c>
      <c r="B13" s="21" t="s">
        <v>16</v>
      </c>
      <c r="C13" s="22">
        <v>253755</v>
      </c>
      <c r="D13" s="22">
        <v>255187</v>
      </c>
      <c r="E13" s="22">
        <f t="shared" si="0"/>
        <v>-1432</v>
      </c>
      <c r="F13" s="23">
        <v>12347</v>
      </c>
      <c r="G13" s="23">
        <f t="shared" si="1"/>
        <v>267534</v>
      </c>
      <c r="H13" s="24">
        <v>1141047</v>
      </c>
      <c r="I13" s="24">
        <v>1061074</v>
      </c>
      <c r="J13" s="24">
        <f t="shared" si="2"/>
        <v>-79973</v>
      </c>
      <c r="K13" s="25">
        <f t="shared" si="3"/>
        <v>0.75950122234641504</v>
      </c>
      <c r="L13" s="25">
        <f t="shared" si="4"/>
        <v>0.7478648991493525</v>
      </c>
    </row>
    <row r="14" spans="1:14" x14ac:dyDescent="0.25">
      <c r="B14" s="1"/>
      <c r="C14" s="5">
        <f>SUM(C4:C13)</f>
        <v>1853330</v>
      </c>
      <c r="D14" s="5">
        <f t="shared" ref="D14:J14" si="5">SUM(D4:D13)</f>
        <v>1900013</v>
      </c>
      <c r="E14" s="5">
        <f t="shared" si="5"/>
        <v>-46683</v>
      </c>
      <c r="F14" s="6">
        <f>SUM(F4:F13)</f>
        <v>171084</v>
      </c>
      <c r="G14" s="6">
        <f>SUM(G4:G13)</f>
        <v>2071097</v>
      </c>
      <c r="H14" s="7">
        <f t="shared" si="5"/>
        <v>8410963</v>
      </c>
      <c r="I14" s="7">
        <f t="shared" si="5"/>
        <v>9432128</v>
      </c>
      <c r="J14" s="7">
        <f t="shared" si="5"/>
        <v>1021165</v>
      </c>
      <c r="K14" s="8">
        <f>SUM(K4:K13)/10</f>
        <v>0.77443193319969061</v>
      </c>
      <c r="L14" s="8">
        <f>SUM(L4:L13)/10</f>
        <v>0.75423751863906441</v>
      </c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36" customHeight="1" x14ac:dyDescent="0.25">
      <c r="B17" s="1"/>
      <c r="C17" s="34" t="s">
        <v>19</v>
      </c>
      <c r="D17" s="34"/>
      <c r="E17" s="34"/>
      <c r="F17" s="1"/>
      <c r="G17" s="1"/>
      <c r="H17" s="1"/>
      <c r="I17" s="1"/>
      <c r="J17" s="1"/>
      <c r="K17" s="1"/>
      <c r="L17" s="1"/>
      <c r="M17" s="1"/>
      <c r="N17" s="1"/>
    </row>
    <row r="18" spans="2:14" ht="24" customHeight="1" x14ac:dyDescent="0.25">
      <c r="B18" s="1"/>
      <c r="C18" s="26" t="s">
        <v>3</v>
      </c>
      <c r="D18" s="26" t="s">
        <v>27</v>
      </c>
      <c r="E18" s="26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5">
      <c r="B19" s="1"/>
      <c r="C19" s="27">
        <v>2007</v>
      </c>
      <c r="D19" s="28">
        <v>3613439</v>
      </c>
      <c r="E19" s="28">
        <v>3293202</v>
      </c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B20" s="1"/>
      <c r="C20" s="29">
        <v>2008</v>
      </c>
      <c r="D20" s="30">
        <v>3508776</v>
      </c>
      <c r="E20" s="30">
        <v>3441854</v>
      </c>
      <c r="F20" s="1"/>
      <c r="G20" s="4"/>
      <c r="H20" s="4"/>
      <c r="I20" s="1"/>
      <c r="J20" s="1"/>
      <c r="K20" s="1"/>
      <c r="L20" s="1"/>
      <c r="M20" s="1"/>
      <c r="N20" s="1"/>
    </row>
    <row r="21" spans="2:14" x14ac:dyDescent="0.25">
      <c r="B21" s="1"/>
      <c r="C21" s="27">
        <v>2009</v>
      </c>
      <c r="D21" s="28">
        <v>3719457</v>
      </c>
      <c r="E21" s="28">
        <v>3531844</v>
      </c>
      <c r="F21" s="1"/>
      <c r="G21" s="4"/>
      <c r="H21" s="4"/>
      <c r="I21" s="3"/>
      <c r="L21" s="1"/>
      <c r="M21" s="1"/>
      <c r="N21" s="1"/>
    </row>
    <row r="22" spans="2:14" x14ac:dyDescent="0.25">
      <c r="B22" s="1"/>
      <c r="C22" s="29">
        <v>2010</v>
      </c>
      <c r="D22" s="30">
        <v>3310212</v>
      </c>
      <c r="E22" s="30">
        <v>3354051</v>
      </c>
      <c r="F22" s="1"/>
      <c r="G22" s="4"/>
      <c r="H22" s="4"/>
      <c r="I22" s="3"/>
      <c r="L22" s="1"/>
      <c r="M22" s="1"/>
      <c r="N22" s="1"/>
    </row>
    <row r="23" spans="2:14" x14ac:dyDescent="0.25">
      <c r="C23" s="27">
        <v>2011</v>
      </c>
      <c r="D23" s="28">
        <v>3945202</v>
      </c>
      <c r="E23" s="28">
        <v>3476155</v>
      </c>
      <c r="G23" s="2"/>
      <c r="H23" s="2"/>
      <c r="I23" s="3"/>
    </row>
    <row r="24" spans="2:14" x14ac:dyDescent="0.25">
      <c r="C24" s="29">
        <v>2012</v>
      </c>
      <c r="D24" s="30">
        <v>3938152</v>
      </c>
      <c r="E24" s="30">
        <v>3538468</v>
      </c>
      <c r="G24" s="4"/>
      <c r="H24" s="2"/>
      <c r="I24" s="3"/>
    </row>
    <row r="25" spans="2:14" x14ac:dyDescent="0.25">
      <c r="C25" s="27">
        <v>2013</v>
      </c>
      <c r="D25" s="28">
        <v>3733706</v>
      </c>
      <c r="E25" s="28">
        <v>3727037</v>
      </c>
      <c r="G25" s="2"/>
      <c r="H25" s="2"/>
      <c r="I25" s="3"/>
    </row>
    <row r="26" spans="2:14" x14ac:dyDescent="0.25">
      <c r="C26" s="29">
        <v>2014</v>
      </c>
      <c r="D26" s="30">
        <v>3526698</v>
      </c>
      <c r="E26" s="30">
        <v>3425405</v>
      </c>
      <c r="I26" s="3"/>
    </row>
    <row r="27" spans="2:14" x14ac:dyDescent="0.25">
      <c r="C27" s="27">
        <v>2015</v>
      </c>
      <c r="D27" s="28">
        <v>3632971</v>
      </c>
      <c r="E27" s="28">
        <v>3734041</v>
      </c>
      <c r="I27" s="3"/>
    </row>
    <row r="28" spans="2:14" x14ac:dyDescent="0.25">
      <c r="C28" s="29">
        <v>2016</v>
      </c>
      <c r="D28" s="30">
        <v>3206487</v>
      </c>
      <c r="E28" s="30">
        <v>3677074</v>
      </c>
      <c r="I28" s="3"/>
    </row>
    <row r="29" spans="2:14" x14ac:dyDescent="0.25">
      <c r="I29" s="3"/>
    </row>
    <row r="30" spans="2:14" x14ac:dyDescent="0.25">
      <c r="I30" s="3"/>
    </row>
  </sheetData>
  <mergeCells count="7">
    <mergeCell ref="K2:L2"/>
    <mergeCell ref="A1:J1"/>
    <mergeCell ref="F2:G2"/>
    <mergeCell ref="C17:E17"/>
    <mergeCell ref="A2:B2"/>
    <mergeCell ref="H2:J2"/>
    <mergeCell ref="C2:E2"/>
  </mergeCells>
  <phoneticPr fontId="15" type="noConversion"/>
  <pageMargins left="0.7" right="0.7" top="0.75" bottom="0.75" header="0.3" footer="0.3"/>
  <ignoredErrors>
    <ignoredError sqref="K1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 Tracker Dashboard</vt:lpstr>
      <vt:lpstr>KPI Tracker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92321</cp:lastModifiedBy>
  <dcterms:created xsi:type="dcterms:W3CDTF">2016-03-21T16:06:55Z</dcterms:created>
  <dcterms:modified xsi:type="dcterms:W3CDTF">2021-07-08T08:53:05Z</dcterms:modified>
</cp:coreProperties>
</file>